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8" windowWidth="12192" windowHeight="6036" tabRatio="839"/>
  </bookViews>
  <sheets>
    <sheet name="AOTE Painting Chart (March) (2)" sheetId="71" r:id="rId1"/>
    <sheet name="AOTE Army (1000v2)" sheetId="64" r:id="rId2"/>
    <sheet name="AOTE Painting Chart (1000v2)" sheetId="65" r:id="rId3"/>
    <sheet name="AOTE Army (2000 No SH)" sheetId="66" r:id="rId4"/>
    <sheet name="AOTE Painting Chart (2000 No S)" sheetId="68" r:id="rId5"/>
    <sheet name="AOTE Army (2000 w SH)" sheetId="67" r:id="rId6"/>
    <sheet name="AOTE Painting Chart (2000 w SH)" sheetId="69" r:id="rId7"/>
    <sheet name="AOTE Painting Chart (March)" sheetId="70" r:id="rId8"/>
    <sheet name="Paint Order" sheetId="62" r:id="rId9"/>
    <sheet name="Godhammer Schedule 2012" sheetId="61" r:id="rId10"/>
    <sheet name="AOTE Army" sheetId="25" r:id="rId11"/>
    <sheet name="AOTE Painting Chart" sheetId="26" r:id="rId12"/>
    <sheet name="Blank Roster" sheetId="2" r:id="rId13"/>
    <sheet name="Names" sheetId="23" r:id="rId14"/>
    <sheet name="Banners" sheetId="27" r:id="rId15"/>
    <sheet name="Cults" sheetId="28" r:id="rId16"/>
    <sheet name="Cult Spells for Army List" sheetId="50" r:id="rId17"/>
  </sheets>
  <definedNames>
    <definedName name="_xlnm._FilterDatabase" localSheetId="13" hidden="1">Names!$A$1:$A$78</definedName>
  </definedNames>
  <calcPr calcId="125725"/>
</workbook>
</file>

<file path=xl/calcChain.xml><?xml version="1.0" encoding="utf-8"?>
<calcChain xmlns="http://schemas.openxmlformats.org/spreadsheetml/2006/main">
  <c r="G12" i="71"/>
  <c r="N11"/>
  <c r="G11"/>
  <c r="N8"/>
  <c r="G8"/>
  <c r="G5" s="1"/>
  <c r="E1" s="1"/>
  <c r="N7"/>
  <c r="G7"/>
  <c r="G4" s="1"/>
  <c r="B1" s="1"/>
  <c r="AW5"/>
  <c r="AP5"/>
  <c r="AI5"/>
  <c r="AB5"/>
  <c r="U5"/>
  <c r="N5"/>
  <c r="AW4"/>
  <c r="AP4"/>
  <c r="AI4"/>
  <c r="AB4"/>
  <c r="U4"/>
  <c r="N4"/>
  <c r="AB5" i="70"/>
  <c r="AB4"/>
  <c r="G5"/>
  <c r="G4"/>
  <c r="N4"/>
  <c r="N5"/>
  <c r="N11"/>
  <c r="U5"/>
  <c r="U4"/>
  <c r="AI5"/>
  <c r="AI4"/>
  <c r="AW5"/>
  <c r="AP5"/>
  <c r="AW4"/>
  <c r="AP4"/>
  <c r="G12"/>
  <c r="G11"/>
  <c r="G8"/>
  <c r="G7"/>
  <c r="N8"/>
  <c r="N7"/>
  <c r="AP5" i="69"/>
  <c r="AP4"/>
  <c r="G5"/>
  <c r="G4"/>
  <c r="N5"/>
  <c r="N4"/>
  <c r="AB5"/>
  <c r="AB4"/>
  <c r="AI5"/>
  <c r="AI4"/>
  <c r="G8"/>
  <c r="G7"/>
  <c r="N8"/>
  <c r="N7"/>
  <c r="U5"/>
  <c r="U4"/>
  <c r="BI3" i="67"/>
  <c r="BD3"/>
  <c r="BY3"/>
  <c r="BT3"/>
  <c r="N16"/>
  <c r="N7"/>
  <c r="P5"/>
  <c r="AP5" i="68"/>
  <c r="AP4"/>
  <c r="AB5"/>
  <c r="AB4"/>
  <c r="G12"/>
  <c r="G8"/>
  <c r="G5" s="1"/>
  <c r="G7"/>
  <c r="G4" s="1"/>
  <c r="N8"/>
  <c r="N5" s="1"/>
  <c r="N7"/>
  <c r="N4" s="1"/>
  <c r="AI5"/>
  <c r="U5"/>
  <c r="AI4"/>
  <c r="U4"/>
  <c r="BI3" i="66"/>
  <c r="BD3"/>
  <c r="CO3"/>
  <c r="CP50" i="25"/>
  <c r="CP47"/>
  <c r="CR45"/>
  <c r="CR44"/>
  <c r="CP36"/>
  <c r="CP30"/>
  <c r="CR24" s="1"/>
  <c r="CJ3" s="1"/>
  <c r="CP27"/>
  <c r="CR25"/>
  <c r="CO3" s="1"/>
  <c r="CP16"/>
  <c r="CP12"/>
  <c r="CP11"/>
  <c r="CP10"/>
  <c r="CP7"/>
  <c r="CR5"/>
  <c r="CR4"/>
  <c r="BZ16" i="67"/>
  <c r="BZ10"/>
  <c r="BZ7"/>
  <c r="CB5"/>
  <c r="AT95"/>
  <c r="AT91"/>
  <c r="AT90"/>
  <c r="AT89"/>
  <c r="AT88"/>
  <c r="AT84"/>
  <c r="AV82"/>
  <c r="AT77"/>
  <c r="AT56"/>
  <c r="AT51"/>
  <c r="AT50"/>
  <c r="AV48"/>
  <c r="AT43"/>
  <c r="AT19"/>
  <c r="CP18"/>
  <c r="BJ16"/>
  <c r="CP15"/>
  <c r="AD15"/>
  <c r="AD14"/>
  <c r="AD13"/>
  <c r="CP12"/>
  <c r="CP11"/>
  <c r="CP10"/>
  <c r="AT8"/>
  <c r="AC8"/>
  <c r="AD8" s="1"/>
  <c r="CP7"/>
  <c r="BJ7"/>
  <c r="AT7"/>
  <c r="AD7"/>
  <c r="CR5"/>
  <c r="CO3" s="1"/>
  <c r="BL5"/>
  <c r="AV5"/>
  <c r="AF5"/>
  <c r="AC3" s="1"/>
  <c r="AT95" i="66"/>
  <c r="AT91"/>
  <c r="AT90"/>
  <c r="AT89"/>
  <c r="AT88"/>
  <c r="AT84"/>
  <c r="AV82"/>
  <c r="AT77"/>
  <c r="AT56"/>
  <c r="CP16"/>
  <c r="N53"/>
  <c r="AT51"/>
  <c r="AT50"/>
  <c r="N49"/>
  <c r="CP10"/>
  <c r="AV48"/>
  <c r="N48"/>
  <c r="P46"/>
  <c r="CP7"/>
  <c r="CR5"/>
  <c r="AT43"/>
  <c r="BZ27"/>
  <c r="BZ22"/>
  <c r="CB20"/>
  <c r="BJ19"/>
  <c r="AT19"/>
  <c r="BZ16"/>
  <c r="N16"/>
  <c r="BJ15"/>
  <c r="AD15"/>
  <c r="AD14"/>
  <c r="BJ13"/>
  <c r="AD13"/>
  <c r="BI8"/>
  <c r="BJ8" s="1"/>
  <c r="AT8"/>
  <c r="AV4" s="1"/>
  <c r="AC8"/>
  <c r="AD8" s="1"/>
  <c r="BZ7"/>
  <c r="BJ7"/>
  <c r="AT7"/>
  <c r="AD7"/>
  <c r="N7"/>
  <c r="P4" s="1"/>
  <c r="CB5"/>
  <c r="BL5"/>
  <c r="AV5"/>
  <c r="AF5"/>
  <c r="AC3" s="1"/>
  <c r="P5"/>
  <c r="BL4" i="64"/>
  <c r="G5" i="65"/>
  <c r="AB5"/>
  <c r="AB4"/>
  <c r="U5"/>
  <c r="U4"/>
  <c r="N5"/>
  <c r="N4"/>
  <c r="M3" s="1"/>
  <c r="G4"/>
  <c r="N11"/>
  <c r="G7"/>
  <c r="N8"/>
  <c r="AC3" i="64"/>
  <c r="AD47"/>
  <c r="AD46"/>
  <c r="AD45"/>
  <c r="AC40"/>
  <c r="AD40" s="1"/>
  <c r="AD39"/>
  <c r="AF37"/>
  <c r="N16"/>
  <c r="N7"/>
  <c r="P5"/>
  <c r="AD14"/>
  <c r="AD13"/>
  <c r="AT34"/>
  <c r="AD9"/>
  <c r="AD8"/>
  <c r="AD7"/>
  <c r="AF5"/>
  <c r="AT13"/>
  <c r="AT8"/>
  <c r="AT7"/>
  <c r="AV5"/>
  <c r="AS3" s="1"/>
  <c r="BJ19"/>
  <c r="BJ15"/>
  <c r="BJ13"/>
  <c r="BI8"/>
  <c r="BJ8" s="1"/>
  <c r="BJ7"/>
  <c r="BL5"/>
  <c r="BI3" s="1"/>
  <c r="BJ13" i="25"/>
  <c r="BJ19"/>
  <c r="AT95"/>
  <c r="AT88"/>
  <c r="AD156"/>
  <c r="AD155"/>
  <c r="AD142"/>
  <c r="AD138"/>
  <c r="AA136"/>
  <c r="AF136" s="1"/>
  <c r="BJ69"/>
  <c r="BZ27"/>
  <c r="T3" i="69" l="1"/>
  <c r="W3" s="1"/>
  <c r="P4" i="67"/>
  <c r="H3" s="1"/>
  <c r="AV4"/>
  <c r="CR4"/>
  <c r="CJ3" s="1"/>
  <c r="BL4"/>
  <c r="AS3"/>
  <c r="AV47"/>
  <c r="AV81"/>
  <c r="CB4"/>
  <c r="AF4"/>
  <c r="X3" s="1"/>
  <c r="T3" i="68"/>
  <c r="W3" s="1"/>
  <c r="AV47" i="66"/>
  <c r="CR4"/>
  <c r="CJ3" s="1"/>
  <c r="BY3"/>
  <c r="AF4"/>
  <c r="X3" s="1"/>
  <c r="CB4"/>
  <c r="CB19"/>
  <c r="AV81"/>
  <c r="AN3" s="1"/>
  <c r="BL4"/>
  <c r="AS3"/>
  <c r="P45"/>
  <c r="H3" s="1"/>
  <c r="P3" i="65"/>
  <c r="AF36" i="64"/>
  <c r="AF4"/>
  <c r="P4"/>
  <c r="BD3"/>
  <c r="AV4"/>
  <c r="AN3" s="1"/>
  <c r="AF135" i="25"/>
  <c r="AP5" i="26"/>
  <c r="AP4"/>
  <c r="DF18" i="25"/>
  <c r="DF15"/>
  <c r="DF12"/>
  <c r="DF11"/>
  <c r="DF10"/>
  <c r="DF7"/>
  <c r="DH5"/>
  <c r="DE3" s="1"/>
  <c r="AT90"/>
  <c r="AT91"/>
  <c r="AT77"/>
  <c r="AB5" i="26"/>
  <c r="AB4"/>
  <c r="P84" i="25"/>
  <c r="G8" i="26" s="1"/>
  <c r="N86" i="25"/>
  <c r="P46"/>
  <c r="N48"/>
  <c r="N49"/>
  <c r="N53"/>
  <c r="AI5" i="26"/>
  <c r="AI4"/>
  <c r="U5"/>
  <c r="U4"/>
  <c r="AT51" i="25"/>
  <c r="AT50"/>
  <c r="BZ22"/>
  <c r="CB20"/>
  <c r="N19" i="26"/>
  <c r="AD105" i="25"/>
  <c r="AF102" s="1"/>
  <c r="N22" i="26" s="1"/>
  <c r="AT7" i="25"/>
  <c r="AD79"/>
  <c r="AD121"/>
  <c r="AF118" s="1"/>
  <c r="N26" i="26" s="1"/>
  <c r="AF119" i="25"/>
  <c r="N27" i="26" s="1"/>
  <c r="AF103" i="25"/>
  <c r="N23" i="26" s="1"/>
  <c r="AD80" i="25"/>
  <c r="AD75"/>
  <c r="AD74"/>
  <c r="AD73"/>
  <c r="AF71"/>
  <c r="AD39"/>
  <c r="AF36" s="1"/>
  <c r="AF37"/>
  <c r="AD15"/>
  <c r="AD14"/>
  <c r="AD13"/>
  <c r="AC8"/>
  <c r="AD8" s="1"/>
  <c r="AD7"/>
  <c r="AF5"/>
  <c r="BI8"/>
  <c r="BJ8" s="1"/>
  <c r="BJ7"/>
  <c r="BZ16"/>
  <c r="BZ7"/>
  <c r="CB5"/>
  <c r="AT89"/>
  <c r="AT84"/>
  <c r="AV82"/>
  <c r="BJ68"/>
  <c r="BL40"/>
  <c r="AT43"/>
  <c r="AT19"/>
  <c r="AT8"/>
  <c r="AV48"/>
  <c r="AT56"/>
  <c r="BL5"/>
  <c r="P5"/>
  <c r="AV5"/>
  <c r="N16"/>
  <c r="N7"/>
  <c r="BJ15"/>
  <c r="B1" i="70" l="1"/>
  <c r="E1" s="1"/>
  <c r="C3" i="67"/>
  <c r="M3" s="1"/>
  <c r="AN3"/>
  <c r="BT3" i="66"/>
  <c r="C3"/>
  <c r="M3" s="1"/>
  <c r="X3" i="64"/>
  <c r="H3"/>
  <c r="N15" i="26"/>
  <c r="G16"/>
  <c r="N10"/>
  <c r="N11"/>
  <c r="N8"/>
  <c r="G12"/>
  <c r="DH4" i="25"/>
  <c r="CZ3" s="1"/>
  <c r="BI3"/>
  <c r="BY3"/>
  <c r="P83"/>
  <c r="P45"/>
  <c r="AS3"/>
  <c r="CB19"/>
  <c r="AC3"/>
  <c r="AF70"/>
  <c r="AF4"/>
  <c r="CB4"/>
  <c r="AV81"/>
  <c r="BL39"/>
  <c r="AV47"/>
  <c r="BL4"/>
  <c r="P4"/>
  <c r="AV4"/>
  <c r="BZ67" i="2"/>
  <c r="BZ66"/>
  <c r="BZ65"/>
  <c r="BZ64"/>
  <c r="BZ61"/>
  <c r="BZ60"/>
  <c r="BZ59"/>
  <c r="BZ58"/>
  <c r="BZ55"/>
  <c r="BZ53"/>
  <c r="BZ52"/>
  <c r="BZ51"/>
  <c r="CB48" s="1"/>
  <c r="BZ45"/>
  <c r="BZ44"/>
  <c r="BZ43"/>
  <c r="BZ42"/>
  <c r="BZ39"/>
  <c r="BZ38"/>
  <c r="BZ37"/>
  <c r="BZ36"/>
  <c r="BZ33"/>
  <c r="BZ31"/>
  <c r="BZ30"/>
  <c r="BZ29"/>
  <c r="BZ23"/>
  <c r="BZ22"/>
  <c r="BZ21"/>
  <c r="BZ20"/>
  <c r="BZ17"/>
  <c r="BZ16"/>
  <c r="BZ15"/>
  <c r="BZ14"/>
  <c r="BZ11"/>
  <c r="BZ9"/>
  <c r="BZ8"/>
  <c r="CB4" s="1"/>
  <c r="BZ7"/>
  <c r="BJ67"/>
  <c r="BJ66"/>
  <c r="BJ65"/>
  <c r="BJ64"/>
  <c r="BJ61"/>
  <c r="BJ60"/>
  <c r="BJ59"/>
  <c r="BJ58"/>
  <c r="BJ55"/>
  <c r="BJ53"/>
  <c r="BJ52"/>
  <c r="BJ51"/>
  <c r="BL48" s="1"/>
  <c r="BJ45"/>
  <c r="BJ44"/>
  <c r="BJ43"/>
  <c r="BJ42"/>
  <c r="BJ39"/>
  <c r="BJ38"/>
  <c r="BJ37"/>
  <c r="BJ36"/>
  <c r="BJ33"/>
  <c r="BJ31"/>
  <c r="BJ30"/>
  <c r="BJ29"/>
  <c r="BL26" s="1"/>
  <c r="BJ23"/>
  <c r="BJ22"/>
  <c r="BJ21"/>
  <c r="BJ20"/>
  <c r="BJ17"/>
  <c r="BJ16"/>
  <c r="BJ15"/>
  <c r="BJ14"/>
  <c r="BJ11"/>
  <c r="BJ9"/>
  <c r="BJ8"/>
  <c r="BJ7"/>
  <c r="AT133"/>
  <c r="AT132"/>
  <c r="AT131"/>
  <c r="AT130"/>
  <c r="AT127"/>
  <c r="AT126"/>
  <c r="AT125"/>
  <c r="AT124"/>
  <c r="AV114" s="1"/>
  <c r="AT121"/>
  <c r="AT119"/>
  <c r="AT118"/>
  <c r="AT117"/>
  <c r="AT111"/>
  <c r="AT110"/>
  <c r="AT109"/>
  <c r="AT108"/>
  <c r="AT105"/>
  <c r="AT104"/>
  <c r="AT103"/>
  <c r="AT102"/>
  <c r="AT99"/>
  <c r="AT97"/>
  <c r="AT96"/>
  <c r="AT95"/>
  <c r="AT89"/>
  <c r="AT88"/>
  <c r="AT87"/>
  <c r="AT86"/>
  <c r="AT83"/>
  <c r="AT82"/>
  <c r="AT81"/>
  <c r="AT80"/>
  <c r="AT77"/>
  <c r="AT75"/>
  <c r="AT74"/>
  <c r="AT73"/>
  <c r="AV70" s="1"/>
  <c r="AT67"/>
  <c r="AT66"/>
  <c r="AT65"/>
  <c r="AT64"/>
  <c r="AT61"/>
  <c r="AT60"/>
  <c r="AT59"/>
  <c r="AT58"/>
  <c r="AT55"/>
  <c r="AT53"/>
  <c r="AT52"/>
  <c r="AT51"/>
  <c r="AT45"/>
  <c r="AT44"/>
  <c r="AT43"/>
  <c r="AT42"/>
  <c r="AT39"/>
  <c r="AT38"/>
  <c r="AT37"/>
  <c r="AT36"/>
  <c r="AT33"/>
  <c r="AT31"/>
  <c r="AT30"/>
  <c r="AT29"/>
  <c r="AV26"/>
  <c r="AT23"/>
  <c r="AT22"/>
  <c r="AT21"/>
  <c r="AT20"/>
  <c r="AT17"/>
  <c r="AT16"/>
  <c r="AT15"/>
  <c r="AT14"/>
  <c r="AT11"/>
  <c r="AT9"/>
  <c r="AT8"/>
  <c r="AT7"/>
  <c r="AD67"/>
  <c r="AD66"/>
  <c r="AD65"/>
  <c r="AD64"/>
  <c r="AD61"/>
  <c r="AD60"/>
  <c r="AD59"/>
  <c r="AD58"/>
  <c r="AD55"/>
  <c r="AD53"/>
  <c r="AD52"/>
  <c r="AD51"/>
  <c r="AF48" s="1"/>
  <c r="AD45"/>
  <c r="AD44"/>
  <c r="AD43"/>
  <c r="AD42"/>
  <c r="AD39"/>
  <c r="AD38"/>
  <c r="AD37"/>
  <c r="AD36"/>
  <c r="AD33"/>
  <c r="AD31"/>
  <c r="AD30"/>
  <c r="AD29"/>
  <c r="AD23"/>
  <c r="AD22"/>
  <c r="AD21"/>
  <c r="AD20"/>
  <c r="AD17"/>
  <c r="AD16"/>
  <c r="AD15"/>
  <c r="AD14"/>
  <c r="AD11"/>
  <c r="AD9"/>
  <c r="AD8"/>
  <c r="AD7"/>
  <c r="AF4" s="1"/>
  <c r="N29"/>
  <c r="N30"/>
  <c r="N31"/>
  <c r="N33"/>
  <c r="N36"/>
  <c r="N37"/>
  <c r="N38"/>
  <c r="N39"/>
  <c r="N42"/>
  <c r="N43"/>
  <c r="N44"/>
  <c r="N45"/>
  <c r="N11"/>
  <c r="N17"/>
  <c r="N23"/>
  <c r="N22"/>
  <c r="N21"/>
  <c r="N20"/>
  <c r="N16"/>
  <c r="N15"/>
  <c r="N14"/>
  <c r="N9"/>
  <c r="N8"/>
  <c r="N7"/>
  <c r="BN2" i="67" l="1"/>
  <c r="CD2"/>
  <c r="B2"/>
  <c r="D3"/>
  <c r="E3" s="1"/>
  <c r="AH2"/>
  <c r="AX2"/>
  <c r="R2"/>
  <c r="R2" i="66"/>
  <c r="BN2"/>
  <c r="B2"/>
  <c r="AX2"/>
  <c r="D3"/>
  <c r="E3" s="1"/>
  <c r="AH2"/>
  <c r="CD2"/>
  <c r="N5" i="26"/>
  <c r="C3" i="64"/>
  <c r="M3" s="1"/>
  <c r="G5" i="26"/>
  <c r="N18"/>
  <c r="G15"/>
  <c r="G7"/>
  <c r="N14"/>
  <c r="N7"/>
  <c r="BT3" i="25"/>
  <c r="G11" i="26"/>
  <c r="H3" i="25"/>
  <c r="BD3"/>
  <c r="AN3"/>
  <c r="X3"/>
  <c r="BL4" i="2"/>
  <c r="BD3" s="1"/>
  <c r="AX2" s="1"/>
  <c r="CB26"/>
  <c r="BT3" s="1"/>
  <c r="BN2" s="1"/>
  <c r="AV92"/>
  <c r="AV48"/>
  <c r="AV4"/>
  <c r="AN3" s="1"/>
  <c r="AH2" s="1"/>
  <c r="AF26"/>
  <c r="X3"/>
  <c r="R2" s="1"/>
  <c r="P26"/>
  <c r="P4"/>
  <c r="H3" s="1"/>
  <c r="AX2" i="64" l="1"/>
  <c r="D3"/>
  <c r="E3" s="1"/>
  <c r="AH2"/>
  <c r="B2"/>
  <c r="R2"/>
  <c r="C3" i="25"/>
  <c r="G4" i="26"/>
  <c r="N4"/>
  <c r="B2" i="2"/>
  <c r="C3"/>
  <c r="M3" i="25" l="1"/>
  <c r="CD2"/>
  <c r="D3"/>
  <c r="E3" s="1"/>
  <c r="CT2"/>
  <c r="BN2"/>
  <c r="B2"/>
  <c r="AX2"/>
  <c r="AH2"/>
  <c r="R2"/>
  <c r="B1" i="26"/>
  <c r="E1" s="1"/>
</calcChain>
</file>

<file path=xl/sharedStrings.xml><?xml version="1.0" encoding="utf-8"?>
<sst xmlns="http://schemas.openxmlformats.org/spreadsheetml/2006/main" count="4398" uniqueCount="673">
  <si>
    <t>Unit Name:</t>
  </si>
  <si>
    <t>Unit Type:</t>
  </si>
  <si>
    <t>Points Cost:</t>
  </si>
  <si>
    <t>No.</t>
  </si>
  <si>
    <t>Troop Type</t>
  </si>
  <si>
    <t>WS</t>
  </si>
  <si>
    <t>BS</t>
  </si>
  <si>
    <t>S</t>
  </si>
  <si>
    <t>T</t>
  </si>
  <si>
    <t>W</t>
  </si>
  <si>
    <t>I</t>
  </si>
  <si>
    <t>A</t>
  </si>
  <si>
    <t>LD</t>
  </si>
  <si>
    <t>Save</t>
  </si>
  <si>
    <t>Pts.</t>
  </si>
  <si>
    <t>Total</t>
  </si>
  <si>
    <t>Special</t>
  </si>
  <si>
    <t>Vehicle Type</t>
  </si>
  <si>
    <t>Armor: Front</t>
  </si>
  <si>
    <t>Side</t>
  </si>
  <si>
    <t>Rear</t>
  </si>
  <si>
    <t>Weapons</t>
  </si>
  <si>
    <t>Range</t>
  </si>
  <si>
    <t>Strength</t>
  </si>
  <si>
    <t>AP</t>
  </si>
  <si>
    <t>Shots</t>
  </si>
  <si>
    <t>Special Effects</t>
  </si>
  <si>
    <t>Equipment/Other</t>
  </si>
  <si>
    <t>Completed</t>
  </si>
  <si>
    <t>Painting in Process</t>
  </si>
  <si>
    <t xml:space="preserve"> Army Total: </t>
  </si>
  <si>
    <t>CC</t>
  </si>
  <si>
    <t>-</t>
  </si>
  <si>
    <t>As User</t>
  </si>
  <si>
    <t>12"</t>
  </si>
  <si>
    <t>Pistol</t>
  </si>
  <si>
    <t>3+</t>
  </si>
  <si>
    <t>Bolt Pistol</t>
  </si>
  <si>
    <t>Bolter</t>
  </si>
  <si>
    <t>Power Fist</t>
  </si>
  <si>
    <t>Missile Launcher</t>
  </si>
  <si>
    <t>HQ</t>
  </si>
  <si>
    <t>ELITES</t>
  </si>
  <si>
    <t>TROOPS</t>
  </si>
  <si>
    <t>FAST ATTACK</t>
  </si>
  <si>
    <t>HEAVY SUPPORT</t>
  </si>
  <si>
    <t>Magnus The Red</t>
  </si>
  <si>
    <t>Names</t>
  </si>
  <si>
    <t>Ausar</t>
  </si>
  <si>
    <t>Jibade</t>
  </si>
  <si>
    <t>Menkaura</t>
  </si>
  <si>
    <t>Heh</t>
  </si>
  <si>
    <t>Abubakar</t>
  </si>
  <si>
    <t>Astennu</t>
  </si>
  <si>
    <t>Ubaid</t>
  </si>
  <si>
    <t>Mosi</t>
  </si>
  <si>
    <t>Hanif</t>
  </si>
  <si>
    <t>Thutmose</t>
  </si>
  <si>
    <t>Adom</t>
  </si>
  <si>
    <t>Psamtic</t>
  </si>
  <si>
    <t>Baba</t>
  </si>
  <si>
    <t>Mukhwana</t>
  </si>
  <si>
    <t>Geb</t>
  </si>
  <si>
    <t>Ottah</t>
  </si>
  <si>
    <t>Seb</t>
  </si>
  <si>
    <t>Chike</t>
  </si>
  <si>
    <t>Anum</t>
  </si>
  <si>
    <t>Qeb</t>
  </si>
  <si>
    <t>Nkrumah</t>
  </si>
  <si>
    <t>Zaid</t>
  </si>
  <si>
    <t>Khafra</t>
  </si>
  <si>
    <t>Khalid</t>
  </si>
  <si>
    <t>Seth</t>
  </si>
  <si>
    <t>Ziyad</t>
  </si>
  <si>
    <t>Typhon</t>
  </si>
  <si>
    <t>Tarik</t>
  </si>
  <si>
    <t>Lukman</t>
  </si>
  <si>
    <t>Mensah</t>
  </si>
  <si>
    <t>Khnemu</t>
  </si>
  <si>
    <t>Sneferu</t>
  </si>
  <si>
    <t>Amsi</t>
  </si>
  <si>
    <t>Paki</t>
  </si>
  <si>
    <t>Sethos</t>
  </si>
  <si>
    <t>Funsani</t>
  </si>
  <si>
    <t>Zuka</t>
  </si>
  <si>
    <t>Faki</t>
  </si>
  <si>
    <t>Sadiki</t>
  </si>
  <si>
    <t>Zuberi</t>
  </si>
  <si>
    <t>Jumoke</t>
  </si>
  <si>
    <t>Senusnet</t>
  </si>
  <si>
    <t>Narmer</t>
  </si>
  <si>
    <t>Hu</t>
  </si>
  <si>
    <t>Aswad</t>
  </si>
  <si>
    <t>Wamukota</t>
  </si>
  <si>
    <t>Jafari</t>
  </si>
  <si>
    <t>Msamaki</t>
  </si>
  <si>
    <t>Anpu</t>
  </si>
  <si>
    <t>Khaldun</t>
  </si>
  <si>
    <t>Harakhty</t>
  </si>
  <si>
    <t>Hakizimana</t>
  </si>
  <si>
    <t>Atemu</t>
  </si>
  <si>
    <t>Petiri</t>
  </si>
  <si>
    <t>Bakari</t>
  </si>
  <si>
    <t>Zahur</t>
  </si>
  <si>
    <t>Saa</t>
  </si>
  <si>
    <t>Amsu</t>
  </si>
  <si>
    <t>Ra</t>
  </si>
  <si>
    <t>Msrah</t>
  </si>
  <si>
    <t>Mosegi</t>
  </si>
  <si>
    <t>Anzety</t>
  </si>
  <si>
    <t>Oba</t>
  </si>
  <si>
    <t>Khufu</t>
  </si>
  <si>
    <t>Kontar</t>
  </si>
  <si>
    <t>Ngozi</t>
  </si>
  <si>
    <t>Chuma</t>
  </si>
  <si>
    <t>Sutekh</t>
  </si>
  <si>
    <t>Yahya</t>
  </si>
  <si>
    <t>Sept</t>
  </si>
  <si>
    <t>Fadil</t>
  </si>
  <si>
    <t>Amun</t>
  </si>
  <si>
    <t>Chigaru</t>
  </si>
  <si>
    <t>Nuru</t>
  </si>
  <si>
    <t>Sifiye</t>
  </si>
  <si>
    <t>Chatha</t>
  </si>
  <si>
    <t>Gahiji</t>
  </si>
  <si>
    <t>Independent Character</t>
  </si>
  <si>
    <t>Eternal Warrior</t>
  </si>
  <si>
    <t>Relentless</t>
  </si>
  <si>
    <t>Fleet</t>
  </si>
  <si>
    <t>Titanic Might</t>
  </si>
  <si>
    <t>Primarch Armor</t>
  </si>
  <si>
    <t>*Invulnerable</t>
  </si>
  <si>
    <t>Transport</t>
  </si>
  <si>
    <t>Legio XV - Thousand Sons</t>
  </si>
  <si>
    <t>1+/4+*</t>
  </si>
  <si>
    <t>The Red Staff (Master Crafted Force Weapon)</t>
  </si>
  <si>
    <t>Frag Grenades</t>
  </si>
  <si>
    <t>Psychic Hood</t>
  </si>
  <si>
    <t>Master Psyker</t>
  </si>
  <si>
    <t>Gift of Precience</t>
  </si>
  <si>
    <t>Surprise Attack</t>
  </si>
  <si>
    <t>May re-roll the dice when attempting to sieze the initiative</t>
  </si>
  <si>
    <t>May choose to re-roll any reserve rolls, even successful ones.</t>
  </si>
  <si>
    <t>Cyclops</t>
  </si>
  <si>
    <t>Artificer Armor</t>
  </si>
  <si>
    <t>Master Crafted Force Weapon</t>
  </si>
  <si>
    <t>Frag and Krak grenades</t>
  </si>
  <si>
    <t>Fearless</t>
  </si>
  <si>
    <t>Iron Halo</t>
  </si>
  <si>
    <t>Seraphis - Librarian Dreadnought</t>
  </si>
  <si>
    <t>Front</t>
  </si>
  <si>
    <t>Seraphis</t>
  </si>
  <si>
    <t>Tactical Marine</t>
  </si>
  <si>
    <t>Meltagun</t>
  </si>
  <si>
    <t>Storm Bolter</t>
  </si>
  <si>
    <t>Assault Cannon</t>
  </si>
  <si>
    <t>Squad Besenmut - Vanguard Veterans</t>
  </si>
  <si>
    <t>Vanguard Veteran</t>
  </si>
  <si>
    <t>Chainsword</t>
  </si>
  <si>
    <t>Jump Packs</t>
  </si>
  <si>
    <t>Rhino</t>
  </si>
  <si>
    <t>4(5)</t>
  </si>
  <si>
    <t>Twin-Linked Bolters</t>
  </si>
  <si>
    <t>Built</t>
  </si>
  <si>
    <t>Unbuilt</t>
  </si>
  <si>
    <t>ML</t>
  </si>
  <si>
    <t>B</t>
  </si>
  <si>
    <t>Besenmut - Upgrade Char.</t>
  </si>
  <si>
    <t>Mg</t>
  </si>
  <si>
    <t>RA</t>
  </si>
  <si>
    <t>Reaper Assault Cannon</t>
  </si>
  <si>
    <t>4+ Invulnerable Save</t>
  </si>
  <si>
    <t>2+ Save</t>
  </si>
  <si>
    <t>2+/4+*</t>
  </si>
  <si>
    <t>3+/4+*</t>
  </si>
  <si>
    <t>Heroic Intervention</t>
  </si>
  <si>
    <t>Force Weapon</t>
  </si>
  <si>
    <t>Frag and Krak Grenades</t>
  </si>
  <si>
    <t>Plasma Cannon</t>
  </si>
  <si>
    <t>Twin Linked Bolter</t>
  </si>
  <si>
    <t>24"</t>
  </si>
  <si>
    <t>Rapid Fire</t>
  </si>
  <si>
    <t>Ignores Armor, Ld or die</t>
  </si>
  <si>
    <t>Smoke Launchers</t>
  </si>
  <si>
    <t xml:space="preserve">Venerable </t>
  </si>
  <si>
    <t>Seraphis is extremely hard to kill and whenever he suffers a glancing or penetrating hit you may ask your opponent to re‐roll the result on the Vehicle Damage table. However, you must accept the second result, even if it is worse.</t>
  </si>
  <si>
    <t>ATSKNF</t>
  </si>
  <si>
    <t>Magnus the Red</t>
  </si>
  <si>
    <t>Assault 2</t>
  </si>
  <si>
    <t>As User x2</t>
  </si>
  <si>
    <t>Init 1, Ignores Armor</t>
  </si>
  <si>
    <t>Heavy 4</t>
  </si>
  <si>
    <t>Rending</t>
  </si>
  <si>
    <t>Lascannon</t>
  </si>
  <si>
    <t>36"</t>
  </si>
  <si>
    <t>Heavy 3</t>
  </si>
  <si>
    <t>48"</t>
  </si>
  <si>
    <t>Heavy 1</t>
  </si>
  <si>
    <t>Power of the Machine Spirit</t>
  </si>
  <si>
    <t>Assault Vehicle</t>
  </si>
  <si>
    <t>Models disembarking from any access point on a Land Raider can launch an assault on the turn they do so.</t>
  </si>
  <si>
    <t>A Land Raider can fire one more weapon than would normally be permidded. In addition this weapon can be fired at a different target unit to any other weapons, subject to the normal rules for Shooting</t>
  </si>
  <si>
    <t>Searchlight</t>
  </si>
  <si>
    <t>Inertial Guidance System</t>
  </si>
  <si>
    <t>Immobile</t>
  </si>
  <si>
    <t>Drop Pod Assault</t>
  </si>
  <si>
    <t>Locator Beacon</t>
  </si>
  <si>
    <t>At the beginning of your first turn, half of your drop pods enter play. The remaining Drop Pods arrive from reserve as normal</t>
  </si>
  <si>
    <t>Should a Drop Pod scatter into Difficult Terrain or another model then reduce the scatter distance by the minimul required in order to avoid the obstacle.</t>
  </si>
  <si>
    <t>No scatter If a unit enters play via deep strike within 6"</t>
  </si>
  <si>
    <t>Blast</t>
  </si>
  <si>
    <t>Ignores Armor</t>
  </si>
  <si>
    <t>Gets Hot!</t>
  </si>
  <si>
    <t>Assault 1</t>
  </si>
  <si>
    <t>Melta</t>
  </si>
  <si>
    <t>No extra attack</t>
  </si>
  <si>
    <t>Relic Blade (Besenmut)</t>
  </si>
  <si>
    <t>Jetbikes</t>
  </si>
  <si>
    <t>Volcano Cannon</t>
  </si>
  <si>
    <t>120"</t>
  </si>
  <si>
    <t>D</t>
  </si>
  <si>
    <t>Ordnance 1</t>
  </si>
  <si>
    <t>5" Blast, Primary Weapon</t>
  </si>
  <si>
    <t>Heavy Bolter Sponsons</t>
  </si>
  <si>
    <t>Hull Heavy Bolter</t>
  </si>
  <si>
    <t>Structure Points: 3</t>
  </si>
  <si>
    <t>Targeters</t>
  </si>
  <si>
    <t>A Fellsword may replace the sponson Lascannons with Targeters (+1 BS)</t>
  </si>
  <si>
    <t>4 (5)</t>
  </si>
  <si>
    <t>APOCALYPSE</t>
  </si>
  <si>
    <t>Fast Tank</t>
  </si>
  <si>
    <t>Extra Armor</t>
  </si>
  <si>
    <t>Move as Jump Infantry - Move 12", Assault 6"</t>
  </si>
  <si>
    <t>Sabre Tank Hunter</t>
  </si>
  <si>
    <t>Sn</t>
  </si>
  <si>
    <t>Designated Squad Leader</t>
  </si>
  <si>
    <t>Veteran Sergeant</t>
  </si>
  <si>
    <t>free</t>
  </si>
  <si>
    <t>VS</t>
  </si>
  <si>
    <t>Dsl</t>
  </si>
  <si>
    <t>Maximum Fire</t>
  </si>
  <si>
    <t>Back Banner</t>
  </si>
  <si>
    <t>Legendary Points:</t>
  </si>
  <si>
    <t>Primary Unit</t>
  </si>
  <si>
    <t>Signature Unit</t>
  </si>
  <si>
    <t>Legendary Points</t>
  </si>
  <si>
    <t>Brotherhood of Psykers</t>
  </si>
  <si>
    <t>Recon Marines</t>
  </si>
  <si>
    <t>4+</t>
  </si>
  <si>
    <t>Sniper Rifle</t>
  </si>
  <si>
    <t>Cameleoline Cloaks</t>
  </si>
  <si>
    <t>Infiltrate</t>
  </si>
  <si>
    <t>Legion Terminator</t>
  </si>
  <si>
    <t>Legion Terminator Sergeant</t>
  </si>
  <si>
    <t>Land Raider Phobos</t>
  </si>
  <si>
    <t>Chain Fist</t>
  </si>
  <si>
    <t>Init 1, Ignores Armor 2D6 AP</t>
  </si>
  <si>
    <t>10 Models</t>
  </si>
  <si>
    <t>Twin Linked Lascannons</t>
  </si>
  <si>
    <t>Twin Linked</t>
  </si>
  <si>
    <t>Twin Linked Heavy Bolter</t>
  </si>
  <si>
    <t>Combi Bolter</t>
  </si>
  <si>
    <t>Power Sword</t>
  </si>
  <si>
    <t>Scout</t>
  </si>
  <si>
    <t>Move Through Cover</t>
  </si>
  <si>
    <t>MM</t>
  </si>
  <si>
    <t>LC</t>
  </si>
  <si>
    <t>Multimelta</t>
  </si>
  <si>
    <t>Predator AAV</t>
  </si>
  <si>
    <t>Autocannon</t>
  </si>
  <si>
    <t>Lascannon Sponsons</t>
  </si>
  <si>
    <t>The Hidden - Recon Squad</t>
  </si>
  <si>
    <t>Pavoni Cult</t>
  </si>
  <si>
    <t>Smite</t>
  </si>
  <si>
    <t>Mental Lash</t>
  </si>
  <si>
    <t>Quickening</t>
  </si>
  <si>
    <t>Soulburn</t>
  </si>
  <si>
    <t>Sorceror Sergeant Besenmut</t>
  </si>
  <si>
    <t>Free</t>
  </si>
  <si>
    <t>Psychic Mastery Level 2</t>
  </si>
  <si>
    <t>Sorcerous Portal</t>
  </si>
  <si>
    <t>Might of the Ancients</t>
  </si>
  <si>
    <t>Ethershroud</t>
  </si>
  <si>
    <t>Vortex of Doom</t>
  </si>
  <si>
    <t>Plasma Pistol</t>
  </si>
  <si>
    <t>CC Only</t>
  </si>
  <si>
    <t>Psychic Mastery Level 3</t>
  </si>
  <si>
    <t>Corvidae Cult</t>
  </si>
  <si>
    <t>Chief Librarian</t>
  </si>
  <si>
    <t>Gate of Infinity</t>
  </si>
  <si>
    <t>Null Zone</t>
  </si>
  <si>
    <t>Obscuration</t>
  </si>
  <si>
    <t>Strands of Fate</t>
  </si>
  <si>
    <t>Chief Librarian Azhek Ahriman</t>
  </si>
  <si>
    <t>Psychic Mastery Level X</t>
  </si>
  <si>
    <t>Knows all Thousand Sons and Librarian Psychic Powers. Automatically passes all psychic tests and cannot be affected by devices that affect psychic powers.</t>
  </si>
  <si>
    <t>May cast 4 powers once each turn but is limited to a single assault phase power. All of the powers used may be shooting attacks (even though normally he would not be able to fire more than one per turn).</t>
  </si>
  <si>
    <t>Ever Onwards!</t>
  </si>
  <si>
    <t xml:space="preserve">Magnus can never capture or contest an objective. </t>
  </si>
  <si>
    <t>Such is the power of the Primarch Magnus that he may re-roll all failed rolls to wound with close combat and shooting attacks.</t>
  </si>
  <si>
    <t>Loss of Control</t>
  </si>
  <si>
    <t>Should Magnus be slain, a psychic shockwave pulses from the fallen Primarch and his body is magically transported away from the battlefield. The affect of this on his army is devastating. All Psykers on the battlefield (friend and foe) suffer Perils of the Warp. Beware: The flesh-change affects the Thousand Sons as normal!</t>
  </si>
  <si>
    <t>C:SM 86</t>
  </si>
  <si>
    <t>Because Magnus has a single eye, his lack of depth perception means that even with his superhuman abilities he has a Ballistic Skill of 4 and may not reroll any shooting attacks.</t>
  </si>
  <si>
    <t>Honor Guard</t>
  </si>
  <si>
    <t>2+</t>
  </si>
  <si>
    <t>Honour or Death (Chamption)</t>
  </si>
  <si>
    <t>Scarab Occult (Honor Guard)</t>
  </si>
  <si>
    <t>In an assault, the Chapter Champion must direct all of his attacks against an enemy independent character if in base contact with one. He always re-rolls any failed rolls to hit and to wound that are directed against an enemy independent character.</t>
  </si>
  <si>
    <t>CSB</t>
  </si>
  <si>
    <t>Company Champion</t>
  </si>
  <si>
    <t>Company Standard Bearer</t>
  </si>
  <si>
    <t>The Sekhmet - Cataphract Terminators</t>
  </si>
  <si>
    <t>Hunter Killer Missile</t>
  </si>
  <si>
    <t>Armored Assault Vehicle</t>
  </si>
  <si>
    <t>A Predator AAV may always fire its turret mounted Autocannon in addition to any other weapons regardless of distance moved that turn.</t>
  </si>
  <si>
    <t>Neutron Laser Projector</t>
  </si>
  <si>
    <t>Siege Shield</t>
  </si>
  <si>
    <t>The Gaze of Magnus
Fellsword</t>
  </si>
  <si>
    <t xml:space="preserve">Automatically pass tests to Regroup regardless of casualties, No Retreat! </t>
  </si>
  <si>
    <t>Each unit counts as a single Mastery Level 1 Psyker, using the Ld of the Sergeant if it has one or the unit. IC may not be used. If targeted by psychic powers, resolve against Sergeant if there is one, or randomly against the unit. Should a model die due to Perils of the Warp, test Toughness or die w/ no saving throw for all models in the unit.</t>
  </si>
  <si>
    <t>3 psychic powers per turn, a power may only be used once per turn</t>
  </si>
  <si>
    <t>2 psychic powers per turn, a power may only be used once per turn</t>
  </si>
  <si>
    <t>Biker Marine</t>
  </si>
  <si>
    <t>Designated Biker Leader</t>
  </si>
  <si>
    <t>As user</t>
  </si>
  <si>
    <t>Infantry</t>
  </si>
  <si>
    <t>Tank</t>
  </si>
  <si>
    <t>Superheavy Tank</t>
  </si>
  <si>
    <t>Jump Infantry</t>
  </si>
  <si>
    <t>Walker</t>
  </si>
  <si>
    <t>Heavy Infantry</t>
  </si>
  <si>
    <t>Heavy Infantry*</t>
  </si>
  <si>
    <t>Legendary Pts.</t>
  </si>
  <si>
    <t>Legion Champion</t>
  </si>
  <si>
    <t>Ahriman is the Magister Templi of the Corvidae Cult. As a result, he knows all the Psychic Powers available to the Corvidae Cult and may automatically pass any psychic tests each turn. May be accompanied by and Honor Guard which may be upgraded to the Scarab Occult.</t>
  </si>
  <si>
    <t>= 1 Inch</t>
  </si>
  <si>
    <t>Legion Banner</t>
  </si>
  <si>
    <t>Cults</t>
  </si>
  <si>
    <t>Corvidae</t>
  </si>
  <si>
    <t>Black Raven's Head</t>
  </si>
  <si>
    <t>Pyrae</t>
  </si>
  <si>
    <t>Scarlet Phoenix</t>
  </si>
  <si>
    <t>Pavoni</t>
  </si>
  <si>
    <t>Colorful Feather</t>
  </si>
  <si>
    <t>Athanaeans</t>
  </si>
  <si>
    <t>Blue Scarab</t>
  </si>
  <si>
    <t>Raptora</t>
  </si>
  <si>
    <t>Vanguard Veterans</t>
  </si>
  <si>
    <t>Seraphis, Librarian Dreadnought</t>
  </si>
  <si>
    <t>Ahriman, Scarab Occult</t>
  </si>
  <si>
    <t>Squad Hesyre - Tactical Squad</t>
  </si>
  <si>
    <t>Sorceror Sergeant Hesyre</t>
  </si>
  <si>
    <t>Potency of the Nine</t>
  </si>
  <si>
    <t>Force Dome</t>
  </si>
  <si>
    <t>Kinetic Strike</t>
  </si>
  <si>
    <t>Savage Tutelaries</t>
  </si>
  <si>
    <t>Tactical Squad Hesyre</t>
  </si>
  <si>
    <t>Devastators</t>
  </si>
  <si>
    <t>Falchion - Gaze of Magnus</t>
  </si>
  <si>
    <t>Falchion</t>
  </si>
  <si>
    <t>Used in player's shooting phase. Automatically hits enemy unit within 12". Until the end of its next turn, the unit must pass a Ld check each time it wishes to move, run, shoot, or assault. If the test is failed the action may not be performed. A unit that fails a test to run may not choose to shoot and vice versa.</t>
  </si>
  <si>
    <t>Used at beginning of movement phase. Choose a friendly, non-vehicle unit that is not locked in combat anywhere on the battlefield. The chosen unit is removed from the tabletop and immediately placed anywhere within 6" of the casting unit using the Deep Strike rules. Beacons, Icons and Homers may be used with this power.</t>
  </si>
  <si>
    <t>Used during assault phase (in either player's turn) after assault moves have been completed but before any blows are struck. If test is passed, choose an enemy unit in base contact with casting unit. Any Daemonic Gifts, or Psychic Powers cast by and/or benefitting the target unit cease to work until the end of the phase.</t>
  </si>
  <si>
    <t>Assault D6</t>
  </si>
  <si>
    <t>Psychic shooting attack. Automatically hits an enemy unit within 12". One model in that unit suffers a wound with no armor saves allowed. The victim of Soulburn is chosen by your opponent, unless the total of the dice rolled for the psychic check is 5 or less, in which case the Thousand Sons player chooses.</t>
  </si>
  <si>
    <t>Athaenean Cult</t>
  </si>
  <si>
    <t>Upraised hand, palm out</t>
  </si>
  <si>
    <t>Need bits</t>
  </si>
  <si>
    <t>H</t>
  </si>
  <si>
    <t>Hesyre - Upgrade Char.</t>
  </si>
  <si>
    <t>Squad Hesyre
Legion Tactical Squad (Raptora)</t>
  </si>
  <si>
    <t>Seraphis
Librarian Dread (Athanaean)</t>
  </si>
  <si>
    <t>Ahzek Ahriman
(Corvidae)</t>
  </si>
  <si>
    <t>The Scarab Occult
Honor Guard (Raptora)</t>
  </si>
  <si>
    <t>The Hidden
Scout Squad (Pavoni)</t>
  </si>
  <si>
    <t>-1LP</t>
  </si>
  <si>
    <t>Red Sorceror Coven
Librarians</t>
  </si>
  <si>
    <t>Contemptor Dreadnought</t>
  </si>
  <si>
    <t>Atomantic Shielding</t>
  </si>
  <si>
    <t>Dreadnought CCW</t>
  </si>
  <si>
    <t>2(3)</t>
  </si>
  <si>
    <t>Twin Linked Lascannon</t>
  </si>
  <si>
    <t>5+ Invulnerable save vs shooting and explosions, 6+ Invulnerable save vs close combat. +1" radius for Vehicle Explodes</t>
  </si>
  <si>
    <t>May Run and Assault</t>
  </si>
  <si>
    <t>5+*/6+*</t>
  </si>
  <si>
    <t>+++</t>
  </si>
  <si>
    <t>LEGIO XV</t>
  </si>
  <si>
    <t>THOUSAND SONS</t>
  </si>
  <si>
    <t>Characters</t>
  </si>
  <si>
    <t>Primarch of the Thousand Sons. A Thousand Sons</t>
  </si>
  <si>
    <t>Ahriman, Ahzek</t>
  </si>
  <si>
    <t>Amon</t>
  </si>
  <si>
    <t>Captain of the 9th Fellowship, Equerry to the Primarch, Corvidae. A Thousand Sons</t>
  </si>
  <si>
    <t>Legion(?) Standard Bearer. Horus Heresy Collected Visions</t>
  </si>
  <si>
    <t>Anen, Ankhu</t>
  </si>
  <si>
    <t>Guardian of the Great Library, Corvidae. A Thousand Sons</t>
  </si>
  <si>
    <t>Auramagna</t>
  </si>
  <si>
    <t>Captain of the 8th Fellowship, Pyrae. A Thousand Sons</t>
  </si>
  <si>
    <t>Arvida, Revuel</t>
  </si>
  <si>
    <t>Sergeant of the 4th Fellowship. A Thousand Sons</t>
  </si>
  <si>
    <t>Caine</t>
  </si>
  <si>
    <t>Sergeant. Warhammer 40,000 2nd edition, Wargear Book</t>
  </si>
  <si>
    <t>Kalliston, Menes</t>
  </si>
  <si>
    <t>Captain of the 4th Fellowship. A Thousand Sons</t>
  </si>
  <si>
    <t>Karlsen</t>
  </si>
  <si>
    <t>Captain. Warhammer 40,000 2nd edition, Wargear Book</t>
  </si>
  <si>
    <t>Khalophis</t>
  </si>
  <si>
    <t>Captain of the 6th Fellowship, Pyrae. A Thousand Sons</t>
  </si>
  <si>
    <t>Khaped</t>
  </si>
  <si>
    <t>Lore Keeper of the Great Library. A Thousand Sons</t>
  </si>
  <si>
    <t>Khnum</t>
  </si>
  <si>
    <t>Dreadnought. Horus Heresy Collected Visions</t>
  </si>
  <si>
    <t>Khontackht</t>
  </si>
  <si>
    <t>Maat, Hathor</t>
  </si>
  <si>
    <t>Captain of the 3rd Fellowship, Pavoni. A Thousand Sons</t>
  </si>
  <si>
    <t>Mhotep</t>
  </si>
  <si>
    <t>Brother-sergeant and fleet captain of the Waning Moon. Battle for the Abyss</t>
  </si>
  <si>
    <t>Neith , Onouris</t>
  </si>
  <si>
    <t>Sorcerer. Horus Heresy Collected Visions</t>
  </si>
  <si>
    <t>T'kar, Phosis</t>
  </si>
  <si>
    <t>Captain of the 2nd Fellowship, Raptora. A Thousand Sons</t>
  </si>
  <si>
    <t>Toron, Phael</t>
  </si>
  <si>
    <t>Captain of the 7th Fellowship, Raptora. A Thousand Sons</t>
  </si>
  <si>
    <t>Uthizaar, Baleq</t>
  </si>
  <si>
    <t>Captain of the 5th Fellowship, Athanaean. A Thousand Sons</t>
  </si>
  <si>
    <t>Xartos, Korban</t>
  </si>
  <si>
    <t>Captain of the Frigate Rubican. A Thousand Sons[?]</t>
  </si>
  <si>
    <t>Groups of Thousand Sons</t>
  </si>
  <si>
    <t>Amunis</t>
  </si>
  <si>
    <t>Assault squad. Horus Heresy Collected Visions</t>
  </si>
  <si>
    <t>Besenmut</t>
  </si>
  <si>
    <t>Mekahta</t>
  </si>
  <si>
    <t>Apophis</t>
  </si>
  <si>
    <t>Command squad. Horus Heresy Collected Visions</t>
  </si>
  <si>
    <t>Cult, specialising in manipulation of body chemistry. Symbol: colourful feather A Thousand Sons</t>
  </si>
  <si>
    <t>Cult, specialising in precognition. Symbol: black raven's head A Thousand Sons</t>
  </si>
  <si>
    <t>Cult, specialising in pyrokinesis. Symbol: scarlet phoenix. A Thousand Sons</t>
  </si>
  <si>
    <t>Cult, specialising in telekinesis. Symbol: unknown[?]. A Thousand Sons</t>
  </si>
  <si>
    <t>Cult, specialising in telepathy. Symbol: unknown[?] A Thousand Sons</t>
  </si>
  <si>
    <t>Hasani</t>
  </si>
  <si>
    <t>Devastator squad. Horus Heresy Collected Visions</t>
  </si>
  <si>
    <t>Nebmaetre</t>
  </si>
  <si>
    <t>Sainheret</t>
  </si>
  <si>
    <t>Sobek</t>
  </si>
  <si>
    <t>Amensos</t>
  </si>
  <si>
    <t>Devastator. Horus Heresy Collected Visions</t>
  </si>
  <si>
    <t>Riders of Tzeentch</t>
  </si>
  <si>
    <t>Disc riders. Horus Heresy Collected Visions</t>
  </si>
  <si>
    <t>Kargori</t>
  </si>
  <si>
    <t>Scarab Occult, The</t>
  </si>
  <si>
    <t>Magnus' Veterans [Primarch Honour Guard]. Horus Heresy Collected Visions</t>
  </si>
  <si>
    <t>Prahotpe</t>
  </si>
  <si>
    <t>Recon squad. Horus Heresy Collected Visions</t>
  </si>
  <si>
    <t>Hesyre</t>
  </si>
  <si>
    <t>Tactical squad. Horus Heresy Collected Visions</t>
  </si>
  <si>
    <t>Khalmekt</t>
  </si>
  <si>
    <t>Lekmeht</t>
  </si>
  <si>
    <t>Pa-Siamun</t>
  </si>
  <si>
    <t>Tolkhata</t>
  </si>
  <si>
    <t>Prodigal Sons</t>
  </si>
  <si>
    <t>Tactical[?] squad under Sergeant Obysis. A Thousand Sons</t>
  </si>
  <si>
    <t>Tulekh</t>
  </si>
  <si>
    <t>Tactical[?] squad, 7th Fellowship, under Sergeant Tulekh, Practicus to Toron. A Thousand Sons</t>
  </si>
  <si>
    <t>Ankhet</t>
  </si>
  <si>
    <t>Terminator Command Squad. Horus Heresy Collected Visions</t>
  </si>
  <si>
    <t>Meketre</t>
  </si>
  <si>
    <t>Terminator Command squad. Horus Heresy Collected Visions</t>
  </si>
  <si>
    <t>Phosis</t>
  </si>
  <si>
    <t>Terminator squad. Horus Heresy Collected Visions</t>
  </si>
  <si>
    <t>Sekhmet</t>
  </si>
  <si>
    <t>Vehicles of the Thousand Sons</t>
  </si>
  <si>
    <t>Ju-Amun</t>
  </si>
  <si>
    <t>Predator. Horus Heresy Collected Visions</t>
  </si>
  <si>
    <t>Qaa</t>
  </si>
  <si>
    <t>Land Speeder squadron. Horus Heresy Collected Visions</t>
  </si>
  <si>
    <t>Ju Amun
Predator AAV</t>
  </si>
  <si>
    <t>Predator AAV - Ju Amun</t>
  </si>
  <si>
    <t>Squad Chuma - Jetbikes</t>
  </si>
  <si>
    <t>Khontackht - Contemptor Dreadnought</t>
  </si>
  <si>
    <t>Points</t>
  </si>
  <si>
    <t>LPs</t>
  </si>
  <si>
    <t>PS</t>
  </si>
  <si>
    <t>PP</t>
  </si>
  <si>
    <t>Squad Besenmut
Assault Veterans (Pavoni)</t>
  </si>
  <si>
    <t>Khnum - Contemptor Dreadnought</t>
  </si>
  <si>
    <t>Khnum
Contemptor Dreadnought</t>
  </si>
  <si>
    <t>Khontackht
Contemptor Dreadnought</t>
  </si>
  <si>
    <t>2xDCCW</t>
  </si>
  <si>
    <t>DCCW/TLLC</t>
  </si>
  <si>
    <t>Thousand Sons Sorcerer</t>
  </si>
  <si>
    <t>Combi-Plasma (Bolter)</t>
  </si>
  <si>
    <t>Combi-Plasma (Plasma)</t>
  </si>
  <si>
    <t>Single Shot</t>
  </si>
  <si>
    <t>On wound, LD test to slay target</t>
  </si>
  <si>
    <t>Epistolary Upgrade</t>
  </si>
  <si>
    <t>Whirlwind</t>
  </si>
  <si>
    <t>Vengreance Missiles</t>
  </si>
  <si>
    <t>Castellan Missiles</t>
  </si>
  <si>
    <t>12-48"</t>
  </si>
  <si>
    <t>Barrage</t>
  </si>
  <si>
    <t>Barrage, Ignores Cover</t>
  </si>
  <si>
    <t>Iron Halos</t>
  </si>
  <si>
    <t>4+ Invulnerable save, -1 LP</t>
  </si>
  <si>
    <t xml:space="preserve">Any Space Marine Bike squadron may be upgraded to Jetbikes at -1 LP.  </t>
  </si>
  <si>
    <t>Power Armor</t>
  </si>
  <si>
    <t xml:space="preserve">Unit may exchange its Recon Armor for Power Armor </t>
  </si>
  <si>
    <t>LP</t>
  </si>
  <si>
    <t>FW
(50)</t>
  </si>
  <si>
    <t>CSB
(75)</t>
  </si>
  <si>
    <t>CC
(60)</t>
  </si>
  <si>
    <t>VS
(36)</t>
  </si>
  <si>
    <t>RA/PF
(67)</t>
  </si>
  <si>
    <t>CB/CF
(47)</t>
  </si>
  <si>
    <t>B
(55)</t>
  </si>
  <si>
    <t>PP/PS
(55)</t>
  </si>
  <si>
    <t>BP/CS
(25)</t>
  </si>
  <si>
    <t>FW/CP
(185)</t>
  </si>
  <si>
    <t>Raptora Cult</t>
  </si>
  <si>
    <t>CB</t>
  </si>
  <si>
    <t>CF</t>
  </si>
  <si>
    <t>Squad Chuma
Jetbike Squadron (Athanaean)</t>
  </si>
  <si>
    <t>Pyrae Cult</t>
  </si>
  <si>
    <t>Flame Wall</t>
  </si>
  <si>
    <t>Used at the start of the enemy Assault phase. If psychic test is successful, any enemy model attempting to assault a friendly Thousand Sons unit within 12" of the casting unit that turn treat all terrain, including open terrain, as both difficult and dangerous.</t>
  </si>
  <si>
    <t>Machine Curse</t>
  </si>
  <si>
    <t>Avenger</t>
  </si>
  <si>
    <t>Infernal Phoenix</t>
  </si>
  <si>
    <t>Psychic shooting attack. 4D6" straight line from the base of any model in the casting unit in any direction. Any enemy unit in the path suffer a single S8, AP 1 hit with the melta special rule. Friendly units and any unit engaged in CC are unaffected.</t>
  </si>
  <si>
    <t>Used at start of Thousand Sons Assault phase. If psychic test is successful, choose a friendly unit within 6" (or the casting unit). Target unit gains +1S until end of turn, and roll an extra D6 for armor penetration. Cumulative with Kinetic Strike.</t>
  </si>
  <si>
    <t>Used in either players Assault phase, after moves but before any blows have been struck. If psychic test is successful, all models in casting unit have +1S until the end of the Assault phase. Bonus is applied after other modifiers such as Power Fists or Thunder Hammers.</t>
  </si>
  <si>
    <t>Psychic shooting attack. Range 12", S3, AP 1, Assault D6, If they cause one or more casualties, the enemy unit must take a Morale check.</t>
  </si>
  <si>
    <t>Used at the start of the Librarian's Assault phase. If successful, the Librarian has Strength 6 and rolls 2D6 for armor penetration for the remainder of the phase.</t>
  </si>
  <si>
    <t>Used at the beginning of the Librarian's Movement phase. The Lirarian, and any unit he is with, are removed from the table and placed back together anywhere within 24" using the Deep Strike rules. If the Librarian travels alone there is no risk, but if he takes a unit with him and the deep strike attempt scatters and a double is rolled, one member of the unit chosen b the controlling player is removed as a casualty. The survivors scatter normally.</t>
  </si>
  <si>
    <t>Used at the beginning of the Librarian's Shooting phase. All enemy units within 24" of the Librarian must re-roll successful invulnerable saves for the remainder of the player turn.</t>
  </si>
  <si>
    <t>Psychic shooting attack. Range 12", Str 4, AP 2, Assault 4</t>
  </si>
  <si>
    <t>Psychic shooting attack. Range 48", Str 7, AP 5, Assault D6.</t>
  </si>
  <si>
    <t>Psychic shooting Attack. Range 12", Str 10, AP 1, Heavy 1, Blast. If the test is failed, center the blast on the caster, no scatter.</t>
  </si>
  <si>
    <t>Used at the start of the Librarian's Assault phase. If successful, the Librarian has the Fleet special rule and Initiative 10 for the duration of that Assault phase.</t>
  </si>
  <si>
    <t>Psychic shooting attack with a range of 24" that only affects vehicles. If the Machine Curse hits, the target vehicle automatically suffers a glancing hit.</t>
  </si>
  <si>
    <t>Psychic shooting attack. Range Template, Str 5, AP 3, Assault 1</t>
  </si>
  <si>
    <t>Used at the start of the Librarian's Movement phase. The Librarian and any unit he is with receive a 5+ invulnerable save unit the end of the following player turn.</t>
  </si>
  <si>
    <t>Used at the beginning of the Librarian's Movement phase. The Librarian, and any unit he is with, are removed from the table and placed back together anywhere within 24" using the Deep Strike rules. If the Librarian travels alone there is no risk, but if he takes a unit with him and the deep strike attempt scatters and a double is rolled, one member of the unit chosen b the controlling player is removed as a casualty. The survivors scatter normally.</t>
  </si>
  <si>
    <t>Declare that you'll use the psychic hood after an enemy model within 24" of the Librarian passes a Psychic test. If there are several Librarians in range, only one can attempt to nullify the psychic power. You must choose which. Each player rolls a D6 and adds their model's Ld value to the score. If the Librarian beats the opposing model's score then the psychic power is nullified and does not take effect that turn. If the opposing model's score is equal or higher, it can use its psychic power as normal. The psychic hood can be used once each time an enemy model uses a psychic power within range.</t>
  </si>
  <si>
    <t>Declare before deep strike scatter dice are rolled. May not shoot or run that turn but can assault provided they are close enough.</t>
  </si>
  <si>
    <t>Psychic Mastery Level:2</t>
  </si>
  <si>
    <t>Upgrade to Psychic Mastery Level 3</t>
  </si>
  <si>
    <t>May choose 2 powers and may cast both each turn.</t>
  </si>
  <si>
    <t>Athaenean Cult - choose 2</t>
  </si>
  <si>
    <t>Raptora Cult - Choose 1</t>
  </si>
  <si>
    <t>Pavoni Cult - Choose 1</t>
  </si>
  <si>
    <t>Gain the Relentless special rule for the first turn of the battle, unless Outflanking or Deep Striking.</t>
  </si>
  <si>
    <t>May attempt to regroup even within 6" of an enemy unit. Units which would automatically regroup (such as Space Marines) must still pass a morale check to regroup within 6" of an enemy.</t>
  </si>
  <si>
    <t>60"</t>
  </si>
  <si>
    <t>Ignore Difficult Terrain</t>
  </si>
  <si>
    <t>Athaenean Cult - Choose 1</t>
  </si>
  <si>
    <t>Missile Launcher (Frag)</t>
  </si>
  <si>
    <t>Missile Launcher (Krak)</t>
  </si>
  <si>
    <t>The Sekhmet
Terminators (Raptora)</t>
  </si>
  <si>
    <t>Specialist Ammunition</t>
  </si>
  <si>
    <t>Entire Squad gains Specialist Ammunition</t>
  </si>
  <si>
    <t>Dragonfire Bolts</t>
  </si>
  <si>
    <t>Ignores Cover</t>
  </si>
  <si>
    <t>Hellfire Bolts</t>
  </si>
  <si>
    <t>Kraken Bolts</t>
  </si>
  <si>
    <t>30"</t>
  </si>
  <si>
    <t>Vengeance Rounds</t>
  </si>
  <si>
    <t>18"</t>
  </si>
  <si>
    <t>X</t>
  </si>
  <si>
    <t>Poisoned (2+)</t>
  </si>
  <si>
    <t>Dedicated Transport</t>
  </si>
  <si>
    <t>Power Weapon</t>
  </si>
  <si>
    <t>On wound, Psy test for InDeath</t>
  </si>
  <si>
    <t>Immune to Instant Death</t>
  </si>
  <si>
    <t>Auto pass all Morale and Pinning Tests. Not shared with unit. Lost if joined unit is not Fearless</t>
  </si>
  <si>
    <t>May move and fire Rapid Fire and Heavy Weapons to full effect</t>
  </si>
  <si>
    <t>Frag: No penalty for assaulting through cover, Krak: 1x 6+D6 AP vs Vehicles in CC</t>
  </si>
  <si>
    <t>Frag: No penalty for assaulting through cover</t>
  </si>
  <si>
    <t>12" no LOS, 18" in LOS, may Outflank</t>
  </si>
  <si>
    <t>In Difficult Terrain, roll 3D6 and choose highest</t>
  </si>
  <si>
    <t>Free normal move prior to 1st turn, may Outflank</t>
  </si>
  <si>
    <t>Used in Opponent's shooting phase. Casting unit and friendly units within 6" gain the Stealth OSR for remainder of turn (+1 to Cover Saves)</t>
  </si>
  <si>
    <t>Channel For The Warp</t>
  </si>
  <si>
    <t>The artifice incorporated into the armour of the Primarchs means that none but the most determined of attacks can penetrate it. The armour provides a 1+ armour save (remembering that a roll of a 1 is always a failure). Unit type becomes Heavy Infantry</t>
  </si>
  <si>
    <t>Raptora Cult (Choose 2)</t>
  </si>
  <si>
    <t>TRANSPORTS</t>
  </si>
  <si>
    <t>Heavy 2</t>
  </si>
  <si>
    <t>HK</t>
  </si>
  <si>
    <t>AC/LC/HK</t>
  </si>
  <si>
    <t>Havoc Missile Rack</t>
  </si>
  <si>
    <t>Gemini Drop Pod (2)</t>
  </si>
  <si>
    <t>Gemini Drop Pods</t>
  </si>
  <si>
    <t>Gemini Formation</t>
  </si>
  <si>
    <t>As a pair the Gemini Drop Pods have a transport capacity of 20 models (a maximum of 10 in each). Drop Pods in the Gemini Formation always enter play as reserves using the Deep Strike rules from the Mission Special Rules section of the Warhammer 40,000 rulebook and are rolled for as normal. Once the first Drop Pod in Gemini Formation has landed, deploy the second Drop Pod in the Gemini Formation anywhere within 6” of the first Drop Pod. Once the second Drop Pod has landed the hatches are blown on both pods and the unit must immediately disembark as normal, deploying within 2” of either Drop Pod’s hull. Once passengers have disembarked, no models can embark on the Drop Pod for the remainder of the game. A unit that Deep Strikes via Gemini Formation cannot assault in the turn it arrives.</t>
  </si>
  <si>
    <t>A Drop Pod cannot move once it has entered the battle, and counts in all respects as a vehicle that has suffered an immobilised damage result (which cannot be repaired in any way). This result is not affected by the Drop Pods being in a squadron.</t>
  </si>
  <si>
    <t>FW</t>
  </si>
  <si>
    <t>PF</t>
  </si>
  <si>
    <t>Gemini Drop Pods
(Squad Hesyre)</t>
  </si>
  <si>
    <t>Rhino
(Squad Khalmekt)</t>
  </si>
  <si>
    <t>Land Raider Phobos
(The Sekhmet/Scarab Occult)</t>
  </si>
  <si>
    <t>1st Fellowship (Chapter) Banner</t>
  </si>
  <si>
    <t>Any Space Marine unit within 12" of the Banner Bearer always re-rolls failed Morale and Pinning tests. In addition, all models in the same unit as the Chapter Banner have +1 Attack whilst the banner bearer is alive. While the Baner Bearer is still alive, the Honour Guard counts as scoring one extra wound in close combat for the purposes of calculating the assault result</t>
  </si>
  <si>
    <t>Squad Jafari - Tactical Squad</t>
  </si>
  <si>
    <t>Squad Jafari
Tactical Squad (Pyrae)</t>
  </si>
  <si>
    <t>+1 LP</t>
  </si>
  <si>
    <t>Rhino
(Alternate AAV Chassis)</t>
  </si>
  <si>
    <t>Jetpack</t>
  </si>
  <si>
    <t>Sorcerer Captain</t>
  </si>
  <si>
    <t>Pintle Mounted Bolters</t>
  </si>
  <si>
    <t>Dozer Blade</t>
  </si>
  <si>
    <t>Wrath of Prospero
Sabre Tank Hunter</t>
  </si>
  <si>
    <t>Haathor's Breath
Whirlwind</t>
  </si>
  <si>
    <t>Sorcerer Captain Plummetus
(Corvidae)</t>
  </si>
  <si>
    <t>Reroll dangerous terrain checks</t>
  </si>
  <si>
    <t>Captain of the 1st Fellowship, Chief Librarian of the Thousand Sons, Corvidae. A Thousand Sons</t>
  </si>
  <si>
    <t>Sorcerer Captain Phael Toron</t>
  </si>
  <si>
    <t>17:15 Closing Ceremony</t>
  </si>
  <si>
    <t>16:45 Act 5 Ends with Tea &amp; Cake</t>
  </si>
  <si>
    <t>1.5 hours</t>
  </si>
  <si>
    <t>15:00 Act 5: Skyhook Battle</t>
  </si>
  <si>
    <t>14:30 Act 5 Briefing</t>
  </si>
  <si>
    <t>14:00 Act 4 Ends &amp; Army Judging</t>
  </si>
  <si>
    <t>13:30 Lunch Buffet</t>
  </si>
  <si>
    <t>2.5 hours</t>
  </si>
  <si>
    <t>11:00 Act 4: Invasion Team Battle</t>
  </si>
  <si>
    <t>10:30 Act 4 Briefing</t>
  </si>
  <si>
    <t>10:00 Recap</t>
  </si>
  <si>
    <t>Sunday 4h March 2012</t>
  </si>
  <si>
    <t>Entertainment</t>
  </si>
  <si>
    <t>21:00 Act 3 Ends &amp; Evening</t>
  </si>
  <si>
    <t>19:30 Evening Meal</t>
  </si>
  <si>
    <t>18:00 Act 3: Invasion Team Battle</t>
  </si>
  <si>
    <t>17:30 Act 3 Briefing</t>
  </si>
  <si>
    <t>17:15 Act 2 Ends</t>
  </si>
  <si>
    <t>16:30 Break &amp; Army Display</t>
  </si>
  <si>
    <t>15:00 Act 2: Skyhook Battle</t>
  </si>
  <si>
    <t>14:30 Act 2 Briefing</t>
  </si>
  <si>
    <t>14:15 Act 1 Ends</t>
  </si>
  <si>
    <t>13:00 Lunch Buffet</t>
  </si>
  <si>
    <t>2 hours</t>
  </si>
  <si>
    <t>11:00 Act 1: Invasion Team Battle</t>
  </si>
  <si>
    <t>10:30 Act 1 Briefing</t>
  </si>
  <si>
    <t>10:00 Introductions</t>
  </si>
  <si>
    <t>08:30 Doors Open and Registration</t>
  </si>
  <si>
    <t>Saturday 3rd March 2012</t>
  </si>
  <si>
    <t>20:00 Evening Entertainment</t>
  </si>
  <si>
    <t>19:00 Pre-Registration Begins</t>
  </si>
  <si>
    <t>Friday 2nd March 2012</t>
  </si>
  <si>
    <t>Thraka Green Wash</t>
  </si>
  <si>
    <t>Scorpion Green</t>
  </si>
  <si>
    <t>Jade Green</t>
  </si>
  <si>
    <t>Asurmen Blue Wash</t>
  </si>
  <si>
    <t>Ice Blue</t>
  </si>
  <si>
    <t>Ogryn Flesh Wash</t>
  </si>
  <si>
    <t>Burnished Gold</t>
  </si>
  <si>
    <t>Badab Black Wash</t>
  </si>
  <si>
    <t>Boltgun Metal</t>
  </si>
  <si>
    <t>Skull White</t>
  </si>
  <si>
    <t>Bone White</t>
  </si>
  <si>
    <t>Kommando Khaki</t>
  </si>
  <si>
    <t>Graveyard Earth</t>
  </si>
  <si>
    <t>Blood Red</t>
  </si>
  <si>
    <t>Red Gore</t>
  </si>
  <si>
    <t>Dark Flesh</t>
  </si>
  <si>
    <t>Baal Red Wash</t>
  </si>
  <si>
    <t>Chainsword/CCW</t>
  </si>
  <si>
    <t>AC/PF
(67)</t>
  </si>
  <si>
    <t>BP</t>
  </si>
  <si>
    <t>AC/HK</t>
  </si>
  <si>
    <t>Wrath of Prospero</t>
  </si>
  <si>
    <t>Legio XV - Thousand Sons - Invasion Team, no structure points</t>
  </si>
  <si>
    <t>Legio XV - Thousand Sons - Invasion Team, Superheavy</t>
  </si>
  <si>
    <t>Legio XV - Thousand Sons - Skyhook</t>
  </si>
</sst>
</file>

<file path=xl/styles.xml><?xml version="1.0" encoding="utf-8"?>
<styleSheet xmlns="http://schemas.openxmlformats.org/spreadsheetml/2006/main">
  <fonts count="10">
    <font>
      <sz val="11"/>
      <color theme="1"/>
      <name val="Calibri"/>
      <family val="2"/>
      <scheme val="minor"/>
    </font>
    <font>
      <sz val="8"/>
      <name val="Arial"/>
      <family val="2"/>
    </font>
    <font>
      <sz val="10"/>
      <name val="Arial"/>
      <family val="2"/>
    </font>
    <font>
      <sz val="20"/>
      <name val="Arial"/>
      <family val="2"/>
    </font>
    <font>
      <sz val="10"/>
      <name val="Arial"/>
      <family val="2"/>
    </font>
    <font>
      <b/>
      <sz val="14"/>
      <name val="Arial"/>
      <family val="2"/>
    </font>
    <font>
      <sz val="10"/>
      <name val="Arial"/>
      <family val="2"/>
    </font>
    <font>
      <sz val="22"/>
      <name val="Arial"/>
      <family val="2"/>
    </font>
    <font>
      <sz val="8"/>
      <color theme="1"/>
      <name val="Arial"/>
      <family val="2"/>
    </font>
    <font>
      <sz val="11"/>
      <color theme="0"/>
      <name val="Calibri"/>
      <family val="2"/>
      <scheme val="minor"/>
    </font>
  </fonts>
  <fills count="2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499984740745262"/>
        <bgColor indexed="64"/>
      </patternFill>
    </fill>
    <fill>
      <patternFill patternType="solid">
        <fgColor theme="3" tint="0.39997558519241921"/>
        <bgColor indexed="64"/>
      </patternFill>
    </fill>
    <fill>
      <patternFill patternType="solid">
        <fgColor rgb="FFFF000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2"/>
        <bgColor indexed="64"/>
      </patternFill>
    </fill>
    <fill>
      <patternFill patternType="solid">
        <fgColor rgb="FF00B050"/>
        <bgColor indexed="64"/>
      </patternFill>
    </fill>
    <fill>
      <patternFill patternType="solid">
        <fgColor theme="3" tint="0.59999389629810485"/>
        <bgColor indexed="64"/>
      </patternFill>
    </fill>
    <fill>
      <patternFill patternType="solid">
        <fgColor rgb="FFAAEC34"/>
        <bgColor indexed="64"/>
      </patternFill>
    </fill>
    <fill>
      <patternFill patternType="solid">
        <fgColor rgb="FF969696"/>
        <bgColor indexed="64"/>
      </patternFill>
    </fill>
    <fill>
      <patternFill patternType="solid">
        <fgColor rgb="FFF7D509"/>
        <bgColor indexed="64"/>
      </patternFill>
    </fill>
    <fill>
      <patternFill patternType="solid">
        <fgColor rgb="FFD7B907"/>
        <bgColor indexed="64"/>
      </patternFill>
    </fill>
  </fills>
  <borders count="3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4" fillId="0" borderId="0"/>
    <xf numFmtId="0" fontId="6" fillId="0" borderId="0"/>
    <xf numFmtId="0" fontId="2" fillId="0" borderId="0"/>
  </cellStyleXfs>
  <cellXfs count="323">
    <xf numFmtId="0" fontId="0" fillId="0" borderId="0" xfId="0"/>
    <xf numFmtId="0" fontId="2" fillId="0" borderId="0" xfId="1"/>
    <xf numFmtId="0" fontId="2" fillId="0" borderId="0" xfId="1" applyAlignment="1">
      <alignment horizontal="center"/>
    </xf>
    <xf numFmtId="0" fontId="1" fillId="0" borderId="8" xfId="1" applyFont="1" applyFill="1" applyBorder="1"/>
    <xf numFmtId="0" fontId="1" fillId="0" borderId="0" xfId="1" applyFont="1"/>
    <xf numFmtId="0" fontId="1" fillId="0" borderId="0" xfId="1" applyFont="1" applyAlignment="1">
      <alignment horizontal="center"/>
    </xf>
    <xf numFmtId="0" fontId="1" fillId="0" borderId="24" xfId="1" applyFont="1" applyFill="1" applyBorder="1"/>
    <xf numFmtId="0" fontId="1" fillId="0" borderId="22" xfId="1" applyFont="1" applyFill="1" applyBorder="1"/>
    <xf numFmtId="0" fontId="1" fillId="0" borderId="22" xfId="1" applyFont="1" applyFill="1" applyBorder="1" applyAlignment="1">
      <alignment horizontal="center"/>
    </xf>
    <xf numFmtId="0" fontId="1" fillId="0" borderId="16" xfId="1" applyFont="1" applyFill="1" applyBorder="1" applyAlignment="1"/>
    <xf numFmtId="0" fontId="1" fillId="0" borderId="23" xfId="1" applyFont="1" applyFill="1" applyBorder="1"/>
    <xf numFmtId="0" fontId="1" fillId="0" borderId="21" xfId="1" applyFont="1" applyFill="1" applyBorder="1"/>
    <xf numFmtId="0" fontId="1" fillId="0" borderId="20" xfId="1" applyFont="1" applyFill="1" applyBorder="1"/>
    <xf numFmtId="0" fontId="1" fillId="0" borderId="0" xfId="1" applyFont="1" applyFill="1" applyBorder="1"/>
    <xf numFmtId="0" fontId="1" fillId="0" borderId="9" xfId="1" applyFont="1" applyFill="1" applyBorder="1"/>
    <xf numFmtId="0" fontId="1" fillId="0" borderId="7" xfId="1" applyFont="1" applyFill="1" applyBorder="1"/>
    <xf numFmtId="0" fontId="1" fillId="0" borderId="2" xfId="1" applyFont="1" applyFill="1" applyBorder="1"/>
    <xf numFmtId="0" fontId="1" fillId="0" borderId="1" xfId="1" applyFont="1" applyFill="1" applyBorder="1"/>
    <xf numFmtId="0" fontId="1" fillId="0" borderId="18" xfId="1" applyFont="1" applyFill="1" applyBorder="1"/>
    <xf numFmtId="0" fontId="1" fillId="0" borderId="13" xfId="1" applyFont="1" applyFill="1" applyBorder="1"/>
    <xf numFmtId="0" fontId="1" fillId="0" borderId="13" xfId="1" applyFont="1" applyFill="1" applyBorder="1" applyAlignment="1">
      <alignment horizontal="center"/>
    </xf>
    <xf numFmtId="0" fontId="1" fillId="0" borderId="15" xfId="1" applyFont="1" applyFill="1" applyBorder="1"/>
    <xf numFmtId="0" fontId="1" fillId="0" borderId="12" xfId="1" applyFont="1" applyFill="1" applyBorder="1"/>
    <xf numFmtId="0" fontId="1" fillId="0" borderId="11" xfId="1" applyFont="1" applyFill="1" applyBorder="1"/>
    <xf numFmtId="0" fontId="1" fillId="0" borderId="17" xfId="1" applyFont="1" applyFill="1" applyBorder="1"/>
    <xf numFmtId="0" fontId="1" fillId="0" borderId="8" xfId="1" applyFont="1" applyFill="1" applyBorder="1" applyAlignment="1">
      <alignment horizontal="center"/>
    </xf>
    <xf numFmtId="0" fontId="1" fillId="0" borderId="10" xfId="1" applyFont="1" applyFill="1" applyBorder="1"/>
    <xf numFmtId="0" fontId="1" fillId="0" borderId="6" xfId="1" applyFont="1" applyFill="1" applyBorder="1"/>
    <xf numFmtId="0" fontId="1" fillId="0" borderId="3" xfId="1" applyFont="1" applyFill="1" applyBorder="1"/>
    <xf numFmtId="0" fontId="1" fillId="0" borderId="3" xfId="1" applyFont="1" applyFill="1" applyBorder="1" applyAlignment="1">
      <alignment horizontal="center"/>
    </xf>
    <xf numFmtId="0" fontId="1" fillId="0" borderId="5" xfId="1" applyFont="1" applyFill="1" applyBorder="1"/>
    <xf numFmtId="0" fontId="1" fillId="0" borderId="13" xfId="1" applyFont="1" applyFill="1" applyBorder="1" applyAlignment="1"/>
    <xf numFmtId="0" fontId="1" fillId="0" borderId="12" xfId="1" applyFont="1" applyFill="1" applyBorder="1" applyAlignment="1"/>
    <xf numFmtId="0" fontId="1" fillId="0" borderId="11" xfId="1" applyFont="1" applyFill="1" applyBorder="1" applyAlignment="1"/>
    <xf numFmtId="0" fontId="1" fillId="0" borderId="8" xfId="1" applyFont="1" applyFill="1" applyBorder="1" applyAlignment="1">
      <alignment horizontal="left"/>
    </xf>
    <xf numFmtId="0" fontId="1" fillId="0" borderId="15" xfId="1" applyFont="1" applyFill="1" applyBorder="1" applyAlignment="1"/>
    <xf numFmtId="0" fontId="1" fillId="0" borderId="14" xfId="1" applyFont="1" applyFill="1" applyBorder="1" applyAlignment="1"/>
    <xf numFmtId="0" fontId="1" fillId="0" borderId="5" xfId="1" applyFont="1" applyFill="1" applyBorder="1" applyAlignment="1"/>
    <xf numFmtId="0" fontId="1" fillId="0" borderId="2" xfId="1" applyFont="1" applyFill="1" applyBorder="1" applyAlignment="1"/>
    <xf numFmtId="0" fontId="1" fillId="0" borderId="4" xfId="1" applyFont="1" applyFill="1" applyBorder="1" applyAlignment="1"/>
    <xf numFmtId="0" fontId="1" fillId="0" borderId="10" xfId="1" applyFont="1" applyFill="1" applyBorder="1" applyAlignment="1"/>
    <xf numFmtId="0" fontId="1" fillId="0" borderId="0" xfId="1" applyFont="1" applyFill="1" applyBorder="1" applyAlignment="1"/>
    <xf numFmtId="0" fontId="1" fillId="0" borderId="9" xfId="1" applyFont="1" applyFill="1" applyBorder="1" applyAlignment="1"/>
    <xf numFmtId="0" fontId="1" fillId="0" borderId="10" xfId="1" quotePrefix="1" applyFont="1" applyFill="1" applyBorder="1" applyAlignment="1"/>
    <xf numFmtId="0" fontId="1" fillId="0" borderId="2" xfId="1" applyFont="1" applyFill="1" applyBorder="1" applyAlignment="1">
      <alignment vertical="center" wrapText="1"/>
    </xf>
    <xf numFmtId="0" fontId="1" fillId="0" borderId="4" xfId="1" applyFont="1" applyFill="1" applyBorder="1" applyAlignment="1">
      <alignment vertical="center" wrapText="1"/>
    </xf>
    <xf numFmtId="0" fontId="1" fillId="0" borderId="10" xfId="1" applyFont="1" applyFill="1" applyBorder="1" applyAlignment="1">
      <alignment horizontal="center"/>
    </xf>
    <xf numFmtId="0" fontId="1" fillId="0" borderId="0" xfId="1" applyFont="1" applyFill="1" applyBorder="1" applyAlignment="1">
      <alignment horizontal="center"/>
    </xf>
    <xf numFmtId="0" fontId="1" fillId="0" borderId="9" xfId="1" applyFont="1" applyFill="1" applyBorder="1" applyAlignment="1">
      <alignment horizontal="center"/>
    </xf>
    <xf numFmtId="0" fontId="1" fillId="0" borderId="12" xfId="1" applyFont="1" applyFill="1" applyBorder="1" applyAlignment="1">
      <alignment horizontal="center"/>
    </xf>
    <xf numFmtId="0" fontId="1" fillId="0" borderId="14" xfId="1" applyFont="1" applyFill="1" applyBorder="1" applyAlignment="1">
      <alignment horizontal="center"/>
    </xf>
    <xf numFmtId="0" fontId="1" fillId="0" borderId="0" xfId="1" applyFont="1" applyBorder="1" applyAlignment="1">
      <alignment horizontal="center"/>
    </xf>
    <xf numFmtId="0" fontId="1" fillId="0" borderId="0" xfId="1" applyFont="1" applyAlignment="1">
      <alignment horizontal="right"/>
    </xf>
    <xf numFmtId="0" fontId="1" fillId="0" borderId="0" xfId="1" applyFont="1" applyAlignment="1">
      <alignment horizontal="left"/>
    </xf>
    <xf numFmtId="0" fontId="1" fillId="3" borderId="0" xfId="1" applyFont="1" applyFill="1" applyAlignment="1">
      <alignment horizontal="center"/>
    </xf>
    <xf numFmtId="0" fontId="6" fillId="0" borderId="0" xfId="3" applyAlignment="1">
      <alignment vertical="center"/>
    </xf>
    <xf numFmtId="0" fontId="6" fillId="0" borderId="0" xfId="3" applyAlignment="1">
      <alignment horizontal="center" vertical="center"/>
    </xf>
    <xf numFmtId="0" fontId="6" fillId="0" borderId="0" xfId="3" applyFill="1" applyAlignment="1">
      <alignment horizontal="center" vertical="center"/>
    </xf>
    <xf numFmtId="0" fontId="6" fillId="0" borderId="0" xfId="3" applyFill="1" applyAlignment="1">
      <alignment vertical="center"/>
    </xf>
    <xf numFmtId="0" fontId="5" fillId="0" borderId="0" xfId="3" applyFont="1" applyFill="1" applyBorder="1" applyAlignment="1">
      <alignment horizontal="center" vertical="center"/>
    </xf>
    <xf numFmtId="0" fontId="1" fillId="0" borderId="0" xfId="1" quotePrefix="1" applyFont="1" applyFill="1" applyBorder="1"/>
    <xf numFmtId="0" fontId="1" fillId="0" borderId="7" xfId="1" applyFont="1" applyFill="1" applyBorder="1" applyAlignment="1"/>
    <xf numFmtId="0" fontId="1" fillId="0" borderId="10" xfId="1" applyFont="1" applyFill="1" applyBorder="1" applyAlignment="1">
      <alignment horizontal="left" indent="2"/>
    </xf>
    <xf numFmtId="0" fontId="1" fillId="0" borderId="0" xfId="1" applyFont="1" applyFill="1" applyAlignment="1">
      <alignment horizontal="left"/>
    </xf>
    <xf numFmtId="0" fontId="1" fillId="0" borderId="0" xfId="1" applyFont="1" applyFill="1" applyAlignment="1">
      <alignment horizontal="center"/>
    </xf>
    <xf numFmtId="0" fontId="1" fillId="0" borderId="10" xfId="1" applyFont="1" applyFill="1" applyBorder="1" applyAlignment="1">
      <alignment horizontal="left" indent="1"/>
    </xf>
    <xf numFmtId="0" fontId="1" fillId="0" borderId="10" xfId="1" applyFont="1" applyFill="1" applyBorder="1" applyAlignment="1">
      <alignment vertical="center"/>
    </xf>
    <xf numFmtId="0" fontId="1" fillId="0" borderId="0" xfId="1" applyFont="1" applyFill="1" applyBorder="1" applyAlignment="1">
      <alignment vertical="center"/>
    </xf>
    <xf numFmtId="0" fontId="1" fillId="0" borderId="9" xfId="1" applyFont="1" applyFill="1" applyBorder="1" applyAlignment="1">
      <alignment vertical="center"/>
    </xf>
    <xf numFmtId="0" fontId="1" fillId="0" borderId="10" xfId="1" applyFont="1" applyFill="1" applyBorder="1" applyAlignment="1">
      <alignment horizontal="left" vertical="center"/>
    </xf>
    <xf numFmtId="0" fontId="1" fillId="0" borderId="0" xfId="1" applyFont="1" applyFill="1" applyBorder="1" applyAlignment="1">
      <alignment horizontal="center"/>
    </xf>
    <xf numFmtId="0" fontId="1" fillId="0" borderId="12" xfId="1" applyFont="1" applyFill="1" applyBorder="1" applyAlignment="1">
      <alignment horizontal="center"/>
    </xf>
    <xf numFmtId="0" fontId="1" fillId="0" borderId="10" xfId="1" applyFont="1" applyFill="1" applyBorder="1" applyAlignment="1">
      <alignment horizontal="center"/>
    </xf>
    <xf numFmtId="0" fontId="1" fillId="0" borderId="9" xfId="1" applyFont="1" applyFill="1" applyBorder="1" applyAlignment="1">
      <alignment horizontal="center"/>
    </xf>
    <xf numFmtId="0" fontId="1" fillId="0" borderId="0" xfId="1" applyFont="1" applyFill="1" applyBorder="1" applyAlignment="1">
      <alignment horizontal="center"/>
    </xf>
    <xf numFmtId="0" fontId="1" fillId="0" borderId="12" xfId="1" applyFont="1" applyFill="1" applyBorder="1" applyAlignment="1">
      <alignment horizontal="center"/>
    </xf>
    <xf numFmtId="0" fontId="1" fillId="0" borderId="14" xfId="1" applyFont="1" applyFill="1" applyBorder="1" applyAlignment="1">
      <alignment horizontal="center"/>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22" xfId="1" applyFont="1" applyFill="1" applyBorder="1" applyAlignment="1">
      <alignment horizontal="left" vertical="center" wrapText="1"/>
    </xf>
    <xf numFmtId="0" fontId="1" fillId="0" borderId="23" xfId="1" applyFont="1" applyFill="1" applyBorder="1" applyAlignment="1">
      <alignment horizontal="left" vertical="center" wrapText="1"/>
    </xf>
    <xf numFmtId="0" fontId="1" fillId="0" borderId="0" xfId="1" applyFont="1" applyFill="1" applyBorder="1" applyAlignment="1">
      <alignment horizontal="right"/>
    </xf>
    <xf numFmtId="0" fontId="1" fillId="0" borderId="22" xfId="1" applyFont="1" applyFill="1" applyBorder="1" applyAlignment="1">
      <alignment horizontal="right"/>
    </xf>
    <xf numFmtId="0" fontId="1" fillId="0" borderId="10" xfId="1" applyFont="1" applyFill="1" applyBorder="1" applyAlignment="1">
      <alignment horizontal="left"/>
    </xf>
    <xf numFmtId="0" fontId="1" fillId="0" borderId="0" xfId="1" applyFont="1" applyFill="1" applyBorder="1" applyAlignment="1">
      <alignment horizontal="left"/>
    </xf>
    <xf numFmtId="0" fontId="1" fillId="3" borderId="10" xfId="1" quotePrefix="1" applyFont="1" applyFill="1" applyBorder="1" applyAlignment="1"/>
    <xf numFmtId="0" fontId="1" fillId="3" borderId="0" xfId="1" applyFont="1" applyFill="1" applyBorder="1" applyAlignment="1"/>
    <xf numFmtId="0" fontId="1" fillId="3" borderId="9" xfId="1" applyFont="1" applyFill="1" applyBorder="1" applyAlignment="1"/>
    <xf numFmtId="0" fontId="1" fillId="3" borderId="10" xfId="1" applyFont="1" applyFill="1" applyBorder="1" applyAlignment="1"/>
    <xf numFmtId="0" fontId="0" fillId="5" borderId="0" xfId="0" applyFill="1"/>
    <xf numFmtId="0" fontId="0" fillId="5" borderId="37" xfId="0" applyFill="1" applyBorder="1"/>
    <xf numFmtId="0" fontId="0" fillId="5" borderId="8" xfId="0" applyFill="1" applyBorder="1"/>
    <xf numFmtId="0" fontId="0" fillId="5" borderId="10" xfId="0" applyFill="1" applyBorder="1"/>
    <xf numFmtId="0" fontId="0" fillId="5" borderId="29" xfId="0" applyFill="1" applyBorder="1"/>
    <xf numFmtId="0" fontId="0" fillId="5" borderId="9" xfId="0" applyFill="1" applyBorder="1"/>
    <xf numFmtId="0" fontId="0" fillId="5" borderId="30" xfId="0" applyFill="1" applyBorder="1"/>
    <xf numFmtId="0" fontId="0" fillId="5" borderId="0" xfId="0" applyFill="1" applyBorder="1"/>
    <xf numFmtId="0" fontId="0" fillId="5" borderId="28" xfId="0" applyFill="1" applyBorder="1"/>
    <xf numFmtId="0" fontId="0" fillId="5" borderId="25" xfId="0" applyFill="1" applyBorder="1"/>
    <xf numFmtId="0" fontId="0" fillId="5" borderId="26" xfId="0" applyFill="1" applyBorder="1"/>
    <xf numFmtId="0" fontId="0" fillId="5" borderId="27" xfId="0" applyFill="1" applyBorder="1"/>
    <xf numFmtId="0" fontId="1" fillId="0" borderId="37" xfId="1" applyFont="1" applyFill="1" applyBorder="1" applyAlignment="1">
      <alignment wrapText="1"/>
    </xf>
    <xf numFmtId="0" fontId="1" fillId="0" borderId="0" xfId="1" applyFont="1" applyFill="1" applyBorder="1" applyAlignment="1">
      <alignment horizontal="center"/>
    </xf>
    <xf numFmtId="0" fontId="1" fillId="0" borderId="12" xfId="1" applyFont="1" applyFill="1" applyBorder="1" applyAlignment="1">
      <alignment horizontal="center"/>
    </xf>
    <xf numFmtId="0" fontId="1" fillId="0" borderId="0" xfId="1" applyFont="1" applyFill="1" applyBorder="1" applyAlignment="1">
      <alignment horizontal="center"/>
    </xf>
    <xf numFmtId="0" fontId="1" fillId="0" borderId="12" xfId="1" applyFont="1" applyFill="1" applyBorder="1" applyAlignment="1">
      <alignment horizontal="center"/>
    </xf>
    <xf numFmtId="0" fontId="2" fillId="0" borderId="0" xfId="1" applyFill="1"/>
    <xf numFmtId="0" fontId="2" fillId="0" borderId="0" xfId="1" applyFill="1" applyAlignment="1">
      <alignment horizontal="center"/>
    </xf>
    <xf numFmtId="0" fontId="0" fillId="2" borderId="0" xfId="0" applyFill="1"/>
    <xf numFmtId="0" fontId="1" fillId="0" borderId="22" xfId="1" applyFont="1" applyFill="1" applyBorder="1" applyAlignment="1">
      <alignment horizontal="left" vertical="center" wrapText="1"/>
    </xf>
    <xf numFmtId="0" fontId="1" fillId="0" borderId="0" xfId="3" applyFont="1" applyFill="1" applyAlignment="1">
      <alignment vertical="center"/>
    </xf>
    <xf numFmtId="0" fontId="1" fillId="7" borderId="19" xfId="3" applyFont="1" applyFill="1" applyBorder="1" applyAlignment="1">
      <alignment horizontal="center" vertical="center"/>
    </xf>
    <xf numFmtId="0" fontId="1" fillId="0" borderId="0" xfId="3" applyFont="1" applyFill="1" applyAlignment="1">
      <alignment horizontal="center" vertical="center"/>
    </xf>
    <xf numFmtId="0" fontId="1" fillId="0" borderId="0" xfId="3" applyFont="1" applyFill="1" applyBorder="1" applyAlignment="1">
      <alignment horizontal="center" vertical="center" wrapText="1"/>
    </xf>
    <xf numFmtId="0" fontId="1" fillId="8" borderId="19" xfId="3" applyFont="1" applyFill="1" applyBorder="1" applyAlignment="1">
      <alignment horizontal="center" vertical="center"/>
    </xf>
    <xf numFmtId="0" fontId="1" fillId="4" borderId="19" xfId="3" applyFont="1" applyFill="1" applyBorder="1" applyAlignment="1">
      <alignment horizontal="center" vertical="center"/>
    </xf>
    <xf numFmtId="0" fontId="1" fillId="0" borderId="0" xfId="3" applyFont="1" applyFill="1" applyBorder="1" applyAlignment="1">
      <alignment horizontal="center" vertical="center"/>
    </xf>
    <xf numFmtId="0" fontId="1" fillId="2" borderId="19" xfId="2" applyFont="1" applyFill="1" applyBorder="1" applyAlignment="1">
      <alignment horizontal="center" vertical="center"/>
    </xf>
    <xf numFmtId="0" fontId="1" fillId="0" borderId="0" xfId="2" applyFont="1" applyBorder="1" applyAlignment="1">
      <alignment horizontal="left" vertical="center"/>
    </xf>
    <xf numFmtId="0" fontId="1" fillId="0" borderId="0" xfId="3" applyFont="1" applyAlignment="1">
      <alignment horizontal="center" vertical="center"/>
    </xf>
    <xf numFmtId="0" fontId="1" fillId="0" borderId="19" xfId="3" applyFont="1" applyFill="1" applyBorder="1" applyAlignment="1">
      <alignment horizontal="center" vertical="center"/>
    </xf>
    <xf numFmtId="0" fontId="1" fillId="6" borderId="19" xfId="3" applyFont="1" applyFill="1" applyBorder="1" applyAlignment="1">
      <alignment horizontal="center" vertical="center"/>
    </xf>
    <xf numFmtId="0" fontId="1" fillId="3" borderId="19" xfId="2" applyFont="1" applyFill="1" applyBorder="1" applyAlignment="1">
      <alignment horizontal="center" vertical="center"/>
    </xf>
    <xf numFmtId="0" fontId="1" fillId="0" borderId="0" xfId="3" applyFont="1" applyFill="1" applyAlignment="1">
      <alignment horizontal="left" vertical="center"/>
    </xf>
    <xf numFmtId="0" fontId="1" fillId="0" borderId="0" xfId="3" applyFont="1" applyFill="1" applyBorder="1" applyAlignment="1">
      <alignment horizontal="left" vertical="center"/>
    </xf>
    <xf numFmtId="0" fontId="1" fillId="0" borderId="19" xfId="2" applyFont="1" applyBorder="1" applyAlignment="1">
      <alignment horizontal="center" vertical="center"/>
    </xf>
    <xf numFmtId="0" fontId="1" fillId="0" borderId="0" xfId="3" applyFont="1" applyAlignment="1">
      <alignment vertical="center"/>
    </xf>
    <xf numFmtId="0" fontId="1" fillId="0" borderId="0" xfId="3" applyFont="1" applyFill="1" applyBorder="1" applyAlignment="1">
      <alignment vertical="center"/>
    </xf>
    <xf numFmtId="0" fontId="1" fillId="0" borderId="10" xfId="1" applyFont="1" applyFill="1" applyBorder="1" applyAlignment="1">
      <alignment horizontal="center"/>
    </xf>
    <xf numFmtId="0" fontId="1" fillId="0" borderId="9" xfId="1" applyFont="1" applyFill="1" applyBorder="1" applyAlignment="1">
      <alignment horizontal="center"/>
    </xf>
    <xf numFmtId="0" fontId="1" fillId="0" borderId="12" xfId="1" applyFont="1" applyFill="1" applyBorder="1" applyAlignment="1">
      <alignment horizontal="center"/>
    </xf>
    <xf numFmtId="0" fontId="1" fillId="0" borderId="14"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2" borderId="19" xfId="3" applyFont="1" applyFill="1" applyBorder="1" applyAlignment="1">
      <alignment horizontal="center" vertical="center"/>
    </xf>
    <xf numFmtId="0" fontId="5" fillId="0" borderId="0" xfId="3" applyFont="1" applyBorder="1" applyAlignment="1">
      <alignment horizontal="center" vertical="center"/>
    </xf>
    <xf numFmtId="0" fontId="1" fillId="0" borderId="19" xfId="3" applyFont="1" applyFill="1" applyBorder="1" applyAlignment="1">
      <alignment horizontal="center" vertical="center"/>
    </xf>
    <xf numFmtId="0" fontId="1" fillId="2" borderId="19" xfId="3" applyFont="1" applyFill="1" applyBorder="1" applyAlignment="1">
      <alignment horizontal="center" vertical="center" wrapText="1"/>
    </xf>
    <xf numFmtId="0" fontId="1" fillId="3" borderId="19" xfId="3" applyFont="1" applyFill="1" applyBorder="1" applyAlignment="1">
      <alignment horizontal="center" vertical="center" wrapText="1"/>
    </xf>
    <xf numFmtId="0" fontId="1" fillId="3" borderId="19" xfId="3" applyFont="1" applyFill="1" applyBorder="1" applyAlignment="1">
      <alignment horizontal="center" vertical="center" wrapText="1"/>
    </xf>
    <xf numFmtId="0" fontId="1" fillId="3" borderId="19" xfId="3" applyFont="1" applyFill="1" applyBorder="1" applyAlignment="1">
      <alignment horizontal="center" vertical="center"/>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0" borderId="0" xfId="1" applyFont="1" applyFill="1" applyBorder="1" applyAlignment="1">
      <alignment horizontal="center"/>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3" borderId="38" xfId="3" applyFont="1" applyFill="1" applyBorder="1" applyAlignment="1">
      <alignment horizontal="center" vertical="center" wrapText="1"/>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10" xfId="1" applyFont="1" applyFill="1" applyBorder="1" applyAlignment="1">
      <alignment horizontal="center"/>
    </xf>
    <xf numFmtId="0" fontId="1" fillId="0" borderId="0" xfId="1" applyFont="1" applyFill="1" applyBorder="1" applyAlignment="1">
      <alignment horizontal="center"/>
    </xf>
    <xf numFmtId="0" fontId="1" fillId="0" borderId="9" xfId="1" applyFont="1" applyFill="1" applyBorder="1" applyAlignment="1">
      <alignment horizontal="center"/>
    </xf>
    <xf numFmtId="0" fontId="1" fillId="0" borderId="14" xfId="1" applyFont="1" applyFill="1" applyBorder="1" applyAlignment="1">
      <alignment horizontal="center"/>
    </xf>
    <xf numFmtId="0" fontId="1" fillId="0" borderId="12" xfId="1" applyFont="1" applyFill="1" applyBorder="1" applyAlignment="1">
      <alignment horizontal="center"/>
    </xf>
    <xf numFmtId="0" fontId="1" fillId="0" borderId="8" xfId="1" applyFont="1" applyFill="1" applyBorder="1" applyAlignment="1">
      <alignment horizontal="left" indent="2"/>
    </xf>
    <xf numFmtId="0" fontId="1" fillId="3" borderId="8" xfId="1" applyFont="1" applyFill="1" applyBorder="1" applyAlignment="1">
      <alignment horizontal="left"/>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10" xfId="1" applyFont="1" applyFill="1" applyBorder="1" applyAlignment="1">
      <alignment vertical="center" wrapText="1"/>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2" borderId="19" xfId="3" applyFont="1" applyFill="1" applyBorder="1" applyAlignment="1">
      <alignment horizontal="center" vertical="center"/>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2" borderId="19" xfId="3" applyFont="1" applyFill="1" applyBorder="1" applyAlignment="1">
      <alignment horizontal="center" vertical="center"/>
    </xf>
    <xf numFmtId="0" fontId="1" fillId="0" borderId="12"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18" fontId="0" fillId="0" borderId="0" xfId="0" applyNumberFormat="1"/>
    <xf numFmtId="0" fontId="0" fillId="3" borderId="0" xfId="0" applyFill="1"/>
    <xf numFmtId="0" fontId="0" fillId="10"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9" fillId="9" borderId="0" xfId="0" applyFont="1" applyFill="1"/>
    <xf numFmtId="0" fontId="9" fillId="6" borderId="0" xfId="0" applyFont="1" applyFill="1"/>
    <xf numFmtId="0" fontId="9" fillId="11" borderId="0" xfId="0" applyFont="1" applyFill="1"/>
    <xf numFmtId="0" fontId="0" fillId="18" borderId="0" xfId="0" applyFill="1"/>
    <xf numFmtId="0" fontId="0" fillId="19" borderId="0" xfId="0" applyFill="1"/>
    <xf numFmtId="0" fontId="0" fillId="20" borderId="0" xfId="0" applyFill="1"/>
    <xf numFmtId="0" fontId="0" fillId="21" borderId="0" xfId="0" applyFill="1"/>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0" borderId="10" xfId="1" applyFont="1" applyFill="1" applyBorder="1" applyAlignment="1">
      <alignment horizontal="center"/>
    </xf>
    <xf numFmtId="0" fontId="1" fillId="0" borderId="12"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0" fontId="1" fillId="0" borderId="10" xfId="1" applyFont="1" applyFill="1" applyBorder="1" applyAlignment="1">
      <alignment horizontal="center"/>
    </xf>
    <xf numFmtId="0" fontId="1" fillId="0" borderId="9" xfId="1" applyFont="1" applyFill="1" applyBorder="1" applyAlignment="1">
      <alignment horizontal="center"/>
    </xf>
    <xf numFmtId="0" fontId="1" fillId="0" borderId="0" xfId="1" applyFont="1" applyFill="1" applyBorder="1" applyAlignment="1">
      <alignment horizontal="center"/>
    </xf>
    <xf numFmtId="0" fontId="1" fillId="0" borderId="12" xfId="1" applyFont="1" applyFill="1" applyBorder="1" applyAlignment="1">
      <alignment horizontal="center"/>
    </xf>
    <xf numFmtId="0" fontId="1" fillId="0" borderId="14" xfId="1" applyFont="1" applyFill="1" applyBorder="1" applyAlignment="1">
      <alignment horizontal="center"/>
    </xf>
    <xf numFmtId="0" fontId="1" fillId="0" borderId="22" xfId="1" applyFont="1" applyFill="1" applyBorder="1" applyAlignment="1">
      <alignment horizontal="left" vertical="center" wrapText="1"/>
    </xf>
    <xf numFmtId="0" fontId="1" fillId="0" borderId="23" xfId="1" applyFont="1" applyFill="1" applyBorder="1" applyAlignment="1">
      <alignment horizontal="left" vertical="center" wrapText="1"/>
    </xf>
    <xf numFmtId="0" fontId="1" fillId="3" borderId="10" xfId="1" applyFont="1" applyFill="1" applyBorder="1" applyAlignment="1">
      <alignment horizontal="left" vertical="center" wrapText="1"/>
    </xf>
    <xf numFmtId="0" fontId="1" fillId="3" borderId="0" xfId="1" applyFont="1" applyFill="1" applyBorder="1" applyAlignment="1">
      <alignment horizontal="left" vertical="center" wrapText="1"/>
    </xf>
    <xf numFmtId="0" fontId="1" fillId="3" borderId="9" xfId="1" applyFont="1" applyFill="1" applyBorder="1" applyAlignment="1">
      <alignment horizontal="left" vertical="center" wrapText="1"/>
    </xf>
    <xf numFmtId="0" fontId="1" fillId="3" borderId="38" xfId="3" applyFont="1" applyFill="1" applyBorder="1" applyAlignment="1">
      <alignment horizontal="center" vertical="center" wrapText="1"/>
    </xf>
    <xf numFmtId="0" fontId="1" fillId="3" borderId="19" xfId="3" applyFont="1" applyFill="1" applyBorder="1" applyAlignment="1">
      <alignment horizontal="center" vertical="center"/>
    </xf>
    <xf numFmtId="0" fontId="1" fillId="2" borderId="19" xfId="3" applyFont="1" applyFill="1" applyBorder="1" applyAlignment="1">
      <alignment horizontal="center" vertical="center" wrapText="1"/>
    </xf>
    <xf numFmtId="0" fontId="1" fillId="2" borderId="19" xfId="3" applyFont="1" applyFill="1" applyBorder="1" applyAlignment="1">
      <alignment horizontal="center" vertical="center"/>
    </xf>
    <xf numFmtId="0" fontId="1" fillId="0" borderId="12" xfId="1" applyFont="1" applyFill="1" applyBorder="1" applyAlignment="1">
      <alignment horizontal="center"/>
    </xf>
    <xf numFmtId="0" fontId="1" fillId="0" borderId="0" xfId="1" applyFont="1" applyFill="1" applyBorder="1" applyAlignment="1">
      <alignment horizontal="center"/>
    </xf>
    <xf numFmtId="0" fontId="1" fillId="2" borderId="38" xfId="3" applyFont="1" applyFill="1" applyBorder="1" applyAlignment="1">
      <alignment horizontal="center" vertical="center" wrapText="1"/>
    </xf>
    <xf numFmtId="0" fontId="1" fillId="0" borderId="19" xfId="3" applyFont="1" applyFill="1" applyBorder="1" applyAlignment="1">
      <alignment horizontal="center" vertical="center" wrapText="1"/>
    </xf>
    <xf numFmtId="0" fontId="1" fillId="2" borderId="19" xfId="3" applyFont="1" applyFill="1" applyBorder="1" applyAlignment="1">
      <alignment horizontal="center" vertical="center" wrapText="1"/>
    </xf>
    <xf numFmtId="0" fontId="1" fillId="2" borderId="19" xfId="3" applyFont="1" applyFill="1" applyBorder="1" applyAlignment="1">
      <alignment horizontal="center" vertical="center"/>
    </xf>
    <xf numFmtId="0" fontId="1" fillId="3" borderId="38" xfId="3" applyFont="1" applyFill="1" applyBorder="1" applyAlignment="1">
      <alignment horizontal="center" vertical="center" wrapText="1"/>
    </xf>
    <xf numFmtId="0" fontId="1" fillId="3" borderId="19" xfId="3" applyFont="1" applyFill="1" applyBorder="1" applyAlignment="1">
      <alignment horizontal="center" vertical="center"/>
    </xf>
    <xf numFmtId="0" fontId="1" fillId="0" borderId="22" xfId="1" applyFont="1" applyFill="1" applyBorder="1" applyAlignment="1">
      <alignment horizontal="left" vertical="center" wrapText="1"/>
    </xf>
    <xf numFmtId="0" fontId="1" fillId="0" borderId="23" xfId="1" applyFont="1" applyFill="1" applyBorder="1" applyAlignment="1">
      <alignment horizontal="left" vertical="center" wrapText="1"/>
    </xf>
    <xf numFmtId="0" fontId="3" fillId="0" borderId="31" xfId="1" applyFont="1" applyFill="1" applyBorder="1" applyAlignment="1">
      <alignment horizontal="center"/>
    </xf>
    <xf numFmtId="0" fontId="3" fillId="0" borderId="32" xfId="1" applyFont="1" applyFill="1" applyBorder="1" applyAlignment="1">
      <alignment horizontal="center"/>
    </xf>
    <xf numFmtId="0" fontId="3" fillId="0" borderId="33" xfId="1" applyFont="1" applyFill="1" applyBorder="1" applyAlignment="1">
      <alignment horizontal="center"/>
    </xf>
    <xf numFmtId="0" fontId="1" fillId="0" borderId="28" xfId="1" applyFont="1" applyFill="1" applyBorder="1" applyAlignment="1">
      <alignment horizontal="center"/>
    </xf>
    <xf numFmtId="0" fontId="1" fillId="0" borderId="29" xfId="1" applyFont="1" applyFill="1" applyBorder="1" applyAlignment="1">
      <alignment horizontal="center"/>
    </xf>
    <xf numFmtId="0" fontId="1" fillId="0" borderId="30" xfId="1" applyFont="1" applyFill="1" applyBorder="1" applyAlignment="1">
      <alignment horizontal="center"/>
    </xf>
    <xf numFmtId="0" fontId="1" fillId="0" borderId="10" xfId="1" applyFont="1" applyFill="1" applyBorder="1" applyAlignment="1">
      <alignment horizontal="center"/>
    </xf>
    <xf numFmtId="0" fontId="1" fillId="0" borderId="9" xfId="1" applyFont="1" applyFill="1" applyBorder="1" applyAlignment="1">
      <alignment horizontal="center"/>
    </xf>
    <xf numFmtId="0" fontId="1" fillId="0" borderId="15" xfId="1" applyFont="1" applyFill="1" applyBorder="1" applyAlignment="1">
      <alignment horizontal="center"/>
    </xf>
    <xf numFmtId="0" fontId="1" fillId="0" borderId="12" xfId="1" applyFont="1" applyFill="1" applyBorder="1" applyAlignment="1">
      <alignment horizontal="center"/>
    </xf>
    <xf numFmtId="0" fontId="1" fillId="0" borderId="14" xfId="1" applyFont="1" applyFill="1" applyBorder="1" applyAlignment="1">
      <alignment horizontal="center"/>
    </xf>
    <xf numFmtId="0" fontId="1" fillId="0" borderId="5" xfId="1" applyFont="1" applyFill="1" applyBorder="1" applyAlignment="1">
      <alignment horizontal="center"/>
    </xf>
    <xf numFmtId="0" fontId="1" fillId="0" borderId="2" xfId="1" applyFont="1" applyFill="1" applyBorder="1" applyAlignment="1">
      <alignment horizontal="center"/>
    </xf>
    <xf numFmtId="0" fontId="1" fillId="0" borderId="4" xfId="1" applyFont="1" applyFill="1" applyBorder="1" applyAlignment="1">
      <alignment horizontal="center"/>
    </xf>
    <xf numFmtId="0" fontId="1" fillId="0" borderId="0" xfId="1" applyFont="1" applyFill="1" applyBorder="1" applyAlignment="1">
      <alignment horizontal="center"/>
    </xf>
    <xf numFmtId="0" fontId="1" fillId="0" borderId="1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10" xfId="1" applyFont="1" applyFill="1" applyBorder="1" applyAlignment="1">
      <alignment vertical="center" wrapText="1"/>
    </xf>
    <xf numFmtId="0" fontId="1" fillId="0" borderId="0" xfId="1" applyFont="1" applyFill="1" applyBorder="1" applyAlignment="1">
      <alignment vertical="center" wrapText="1"/>
    </xf>
    <xf numFmtId="0" fontId="1" fillId="0" borderId="9" xfId="1" applyFont="1" applyFill="1" applyBorder="1" applyAlignment="1">
      <alignment vertical="center" wrapText="1"/>
    </xf>
    <xf numFmtId="46" fontId="1" fillId="0" borderId="10" xfId="1" applyNumberFormat="1" applyFont="1" applyFill="1" applyBorder="1" applyAlignment="1">
      <alignment horizontal="center"/>
    </xf>
    <xf numFmtId="0" fontId="1" fillId="0" borderId="19" xfId="3" applyFont="1" applyFill="1" applyBorder="1" applyAlignment="1">
      <alignment horizontal="center" vertical="center" wrapText="1"/>
    </xf>
    <xf numFmtId="0" fontId="5" fillId="0" borderId="34" xfId="3" applyFont="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horizontal="center" vertical="center"/>
    </xf>
    <xf numFmtId="0" fontId="5" fillId="0" borderId="34"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36" xfId="3" applyFont="1" applyFill="1" applyBorder="1" applyAlignment="1">
      <alignment horizontal="center" vertical="center"/>
    </xf>
    <xf numFmtId="0" fontId="1" fillId="0" borderId="28" xfId="3" applyFont="1" applyFill="1" applyBorder="1" applyAlignment="1">
      <alignment horizontal="center" vertical="center" wrapText="1"/>
    </xf>
    <xf numFmtId="0" fontId="1" fillId="0" borderId="29" xfId="3" applyFont="1" applyFill="1" applyBorder="1" applyAlignment="1">
      <alignment horizontal="center" vertical="center" wrapText="1"/>
    </xf>
    <xf numFmtId="0" fontId="1" fillId="0" borderId="30" xfId="3" applyFont="1" applyFill="1" applyBorder="1" applyAlignment="1">
      <alignment horizontal="center" vertical="center" wrapText="1"/>
    </xf>
    <xf numFmtId="0" fontId="1" fillId="3" borderId="28" xfId="3" applyFont="1" applyFill="1" applyBorder="1" applyAlignment="1">
      <alignment horizontal="center" vertical="center"/>
    </xf>
    <xf numFmtId="0" fontId="1" fillId="3" borderId="29" xfId="3" applyFont="1" applyFill="1" applyBorder="1" applyAlignment="1">
      <alignment horizontal="center" vertical="center"/>
    </xf>
    <xf numFmtId="0" fontId="1" fillId="3" borderId="30" xfId="3" applyFont="1" applyFill="1" applyBorder="1" applyAlignment="1">
      <alignment horizontal="center" vertical="center"/>
    </xf>
    <xf numFmtId="0" fontId="1" fillId="3" borderId="25" xfId="3" applyFont="1" applyFill="1" applyBorder="1" applyAlignment="1">
      <alignment horizontal="center" vertical="center"/>
    </xf>
    <xf numFmtId="0" fontId="1" fillId="3" borderId="26" xfId="3" applyFont="1" applyFill="1" applyBorder="1" applyAlignment="1">
      <alignment horizontal="center" vertical="center"/>
    </xf>
    <xf numFmtId="0" fontId="1" fillId="3" borderId="27" xfId="3" applyFont="1" applyFill="1" applyBorder="1" applyAlignment="1">
      <alignment horizontal="center" vertical="center"/>
    </xf>
    <xf numFmtId="0" fontId="1" fillId="0" borderId="34" xfId="3" applyFont="1" applyFill="1" applyBorder="1" applyAlignment="1">
      <alignment horizontal="center" vertical="center" wrapText="1"/>
    </xf>
    <xf numFmtId="0" fontId="1" fillId="0" borderId="35" xfId="3" applyFont="1" applyFill="1" applyBorder="1" applyAlignment="1">
      <alignment horizontal="center" vertical="center" wrapText="1"/>
    </xf>
    <xf numFmtId="0" fontId="1" fillId="0" borderId="36" xfId="3" applyFont="1" applyFill="1" applyBorder="1" applyAlignment="1">
      <alignment horizontal="center" vertical="center" wrapText="1"/>
    </xf>
    <xf numFmtId="0" fontId="1" fillId="3" borderId="28" xfId="1" applyFont="1" applyFill="1" applyBorder="1" applyAlignment="1">
      <alignment horizontal="center"/>
    </xf>
    <xf numFmtId="0" fontId="1" fillId="3" borderId="29" xfId="1" applyFont="1" applyFill="1" applyBorder="1" applyAlignment="1">
      <alignment horizontal="center"/>
    </xf>
    <xf numFmtId="0" fontId="1" fillId="3" borderId="30" xfId="1" applyFont="1" applyFill="1" applyBorder="1" applyAlignment="1">
      <alignment horizontal="center"/>
    </xf>
    <xf numFmtId="0" fontId="1" fillId="0" borderId="22" xfId="1" applyFont="1" applyFill="1" applyBorder="1" applyAlignment="1">
      <alignment horizontal="left" wrapText="1"/>
    </xf>
    <xf numFmtId="0" fontId="1" fillId="0" borderId="23" xfId="1" applyFont="1" applyFill="1" applyBorder="1" applyAlignment="1">
      <alignment horizontal="left" wrapText="1"/>
    </xf>
    <xf numFmtId="0" fontId="1" fillId="3" borderId="10" xfId="1" applyFont="1" applyFill="1" applyBorder="1" applyAlignment="1">
      <alignment horizontal="center"/>
    </xf>
    <xf numFmtId="0" fontId="1" fillId="3" borderId="0" xfId="1" applyFont="1" applyFill="1" applyBorder="1" applyAlignment="1">
      <alignment horizontal="center"/>
    </xf>
    <xf numFmtId="0" fontId="1" fillId="3" borderId="9" xfId="1" applyFont="1" applyFill="1" applyBorder="1" applyAlignment="1">
      <alignment horizontal="center"/>
    </xf>
    <xf numFmtId="0" fontId="1" fillId="0" borderId="10"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1" fillId="2" borderId="19" xfId="3" applyFont="1" applyFill="1" applyBorder="1" applyAlignment="1">
      <alignment horizontal="center" vertical="center" wrapText="1"/>
    </xf>
    <xf numFmtId="0" fontId="1" fillId="2" borderId="19" xfId="3" applyFont="1" applyFill="1" applyBorder="1" applyAlignment="1">
      <alignment horizontal="center" vertical="center"/>
    </xf>
    <xf numFmtId="0" fontId="1" fillId="0" borderId="28" xfId="1" applyFont="1" applyFill="1" applyBorder="1" applyAlignment="1">
      <alignment horizontal="left" vertical="center" wrapText="1"/>
    </xf>
    <xf numFmtId="0" fontId="1" fillId="0" borderId="29"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1" fillId="3" borderId="10" xfId="1" applyFont="1" applyFill="1" applyBorder="1" applyAlignment="1">
      <alignment horizontal="left" vertical="center" wrapText="1"/>
    </xf>
    <xf numFmtId="0" fontId="1" fillId="3" borderId="0" xfId="1" applyFont="1" applyFill="1" applyBorder="1" applyAlignment="1">
      <alignment horizontal="left" vertical="center" wrapText="1"/>
    </xf>
    <xf numFmtId="0" fontId="1" fillId="3" borderId="9" xfId="1" applyFont="1" applyFill="1" applyBorder="1" applyAlignment="1">
      <alignment horizontal="left" vertical="center" wrapText="1"/>
    </xf>
    <xf numFmtId="0" fontId="1" fillId="6" borderId="28" xfId="3" applyFont="1" applyFill="1" applyBorder="1" applyAlignment="1">
      <alignment horizontal="center" vertical="center"/>
    </xf>
    <xf numFmtId="0" fontId="1" fillId="6" borderId="29" xfId="3" applyFont="1" applyFill="1" applyBorder="1" applyAlignment="1">
      <alignment horizontal="center" vertical="center"/>
    </xf>
    <xf numFmtId="0" fontId="1" fillId="6" borderId="30" xfId="3" applyFont="1" applyFill="1" applyBorder="1" applyAlignment="1">
      <alignment horizontal="center" vertical="center"/>
    </xf>
    <xf numFmtId="0" fontId="1" fillId="6" borderId="25" xfId="3" applyFont="1" applyFill="1" applyBorder="1" applyAlignment="1">
      <alignment horizontal="center" vertical="center"/>
    </xf>
    <xf numFmtId="0" fontId="1" fillId="6" borderId="26" xfId="3" applyFont="1" applyFill="1" applyBorder="1" applyAlignment="1">
      <alignment horizontal="center" vertical="center"/>
    </xf>
    <xf numFmtId="0" fontId="1" fillId="6" borderId="27" xfId="3" applyFont="1" applyFill="1" applyBorder="1" applyAlignment="1">
      <alignment horizontal="center" vertical="center"/>
    </xf>
    <xf numFmtId="0" fontId="1" fillId="2" borderId="28" xfId="3" applyFont="1" applyFill="1" applyBorder="1" applyAlignment="1">
      <alignment horizontal="center" vertical="center"/>
    </xf>
    <xf numFmtId="0" fontId="1" fillId="2" borderId="29" xfId="3" applyFont="1" applyFill="1" applyBorder="1" applyAlignment="1">
      <alignment horizontal="center" vertical="center"/>
    </xf>
    <xf numFmtId="0" fontId="1" fillId="2" borderId="30" xfId="3" applyFont="1" applyFill="1" applyBorder="1" applyAlignment="1">
      <alignment horizontal="center" vertical="center"/>
    </xf>
    <xf numFmtId="0" fontId="1" fillId="2" borderId="25" xfId="3" applyFont="1" applyFill="1" applyBorder="1" applyAlignment="1">
      <alignment horizontal="center" vertical="center"/>
    </xf>
    <xf numFmtId="0" fontId="1" fillId="2" borderId="26" xfId="3" applyFont="1" applyFill="1" applyBorder="1" applyAlignment="1">
      <alignment horizontal="center" vertical="center"/>
    </xf>
    <xf numFmtId="0" fontId="1" fillId="2" borderId="27" xfId="3" applyFont="1" applyFill="1" applyBorder="1" applyAlignment="1">
      <alignment horizontal="center" vertical="center"/>
    </xf>
    <xf numFmtId="0" fontId="1" fillId="3" borderId="37" xfId="3" applyFont="1" applyFill="1" applyBorder="1" applyAlignment="1">
      <alignment horizontal="center" vertical="center" wrapText="1"/>
    </xf>
    <xf numFmtId="0" fontId="1" fillId="3" borderId="38" xfId="3" applyFont="1" applyFill="1" applyBorder="1" applyAlignment="1">
      <alignment horizontal="center" vertical="center" wrapText="1"/>
    </xf>
    <xf numFmtId="0" fontId="1" fillId="3" borderId="19" xfId="3" applyFont="1" applyFill="1" applyBorder="1" applyAlignment="1">
      <alignment horizontal="center" vertical="center"/>
    </xf>
    <xf numFmtId="0" fontId="7" fillId="0" borderId="34" xfId="3" applyFont="1" applyFill="1" applyBorder="1" applyAlignment="1">
      <alignment horizontal="center" vertical="center"/>
    </xf>
    <xf numFmtId="0" fontId="7" fillId="0" borderId="35" xfId="3" applyFont="1" applyFill="1" applyBorder="1" applyAlignment="1">
      <alignment horizontal="center" vertical="center"/>
    </xf>
    <xf numFmtId="0" fontId="7" fillId="0" borderId="36" xfId="3" applyFont="1" applyFill="1" applyBorder="1" applyAlignment="1">
      <alignment horizontal="center" vertical="center"/>
    </xf>
    <xf numFmtId="0" fontId="0" fillId="5" borderId="25" xfId="0" quotePrefix="1" applyFill="1" applyBorder="1" applyAlignment="1">
      <alignment horizontal="center"/>
    </xf>
    <xf numFmtId="0" fontId="0" fillId="5" borderId="26" xfId="0" quotePrefix="1" applyFill="1" applyBorder="1" applyAlignment="1">
      <alignment horizontal="center"/>
    </xf>
    <xf numFmtId="0" fontId="0" fillId="5" borderId="27" xfId="0" quotePrefix="1" applyFill="1" applyBorder="1" applyAlignment="1">
      <alignment horizontal="center"/>
    </xf>
    <xf numFmtId="0" fontId="1" fillId="4" borderId="28" xfId="3" applyFont="1" applyFill="1" applyBorder="1" applyAlignment="1">
      <alignment horizontal="center" vertical="center"/>
    </xf>
    <xf numFmtId="0" fontId="1" fillId="4" borderId="29" xfId="3" applyFont="1" applyFill="1" applyBorder="1" applyAlignment="1">
      <alignment horizontal="center" vertical="center"/>
    </xf>
    <xf numFmtId="0" fontId="1" fillId="4" borderId="30" xfId="3" applyFont="1" applyFill="1" applyBorder="1" applyAlignment="1">
      <alignment horizontal="center" vertical="center"/>
    </xf>
    <xf numFmtId="0" fontId="1" fillId="4" borderId="25" xfId="3" applyFont="1" applyFill="1" applyBorder="1" applyAlignment="1">
      <alignment horizontal="center" vertical="center"/>
    </xf>
    <xf numFmtId="0" fontId="1" fillId="4" borderId="26" xfId="3" applyFont="1" applyFill="1" applyBorder="1" applyAlignment="1">
      <alignment horizontal="center" vertical="center"/>
    </xf>
    <xf numFmtId="0" fontId="1" fillId="4" borderId="27" xfId="3" applyFont="1" applyFill="1" applyBorder="1" applyAlignment="1">
      <alignment horizontal="center" vertical="center"/>
    </xf>
    <xf numFmtId="0" fontId="1" fillId="0" borderId="28" xfId="3" applyFont="1" applyFill="1" applyBorder="1" applyAlignment="1">
      <alignment horizontal="center" vertical="center"/>
    </xf>
    <xf numFmtId="0" fontId="1" fillId="0" borderId="29" xfId="3" applyFont="1" applyFill="1" applyBorder="1" applyAlignment="1">
      <alignment horizontal="center" vertical="center"/>
    </xf>
    <xf numFmtId="0" fontId="1" fillId="0" borderId="30" xfId="3" applyFont="1" applyFill="1" applyBorder="1" applyAlignment="1">
      <alignment horizontal="center" vertical="center"/>
    </xf>
    <xf numFmtId="0" fontId="1" fillId="0" borderId="19" xfId="3" applyFont="1" applyFill="1" applyBorder="1" applyAlignment="1">
      <alignment horizontal="center" vertical="center"/>
    </xf>
    <xf numFmtId="0" fontId="1" fillId="0" borderId="25" xfId="3" applyFont="1" applyFill="1" applyBorder="1" applyAlignment="1">
      <alignment horizontal="center" vertical="center"/>
    </xf>
    <xf numFmtId="0" fontId="1" fillId="0" borderId="26"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38" xfId="3" applyFont="1" applyFill="1" applyBorder="1" applyAlignment="1">
      <alignment horizontal="center" vertical="center" wrapText="1"/>
    </xf>
    <xf numFmtId="0" fontId="1" fillId="0" borderId="19" xfId="2" applyFont="1" applyFill="1" applyBorder="1" applyAlignment="1">
      <alignment horizontal="center" vertical="center"/>
    </xf>
    <xf numFmtId="0" fontId="1" fillId="0" borderId="0" xfId="2" applyFont="1" applyFill="1" applyBorder="1" applyAlignment="1">
      <alignment horizontal="left" vertical="center"/>
    </xf>
  </cellXfs>
  <cellStyles count="5">
    <cellStyle name="Normal" xfId="0" builtinId="0"/>
    <cellStyle name="Normal 2" xfId="1"/>
    <cellStyle name="Normal 3" xfId="2"/>
    <cellStyle name="Normal 3 2" xfId="4"/>
    <cellStyle name="Normal 4" xfId="3"/>
  </cellStyles>
  <dxfs count="4">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D7B907"/>
      <color rgb="FFF7D509"/>
      <color rgb="FF969696"/>
      <color rgb="FFAAEC34"/>
      <color rgb="FFDEA414"/>
      <color rgb="FFFF7C80"/>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W37"/>
  <sheetViews>
    <sheetView tabSelected="1" zoomScale="70" zoomScaleNormal="70" workbookViewId="0">
      <selection activeCell="B2" sqref="B2:AW20"/>
    </sheetView>
  </sheetViews>
  <sheetFormatPr defaultColWidth="5.5546875" defaultRowHeight="30" customHeight="1"/>
  <cols>
    <col min="1" max="1" width="5.5546875" style="58"/>
    <col min="2" max="2" width="5.5546875" style="57" customWidth="1"/>
    <col min="3" max="3" width="5.5546875" style="58"/>
    <col min="4" max="16384" width="5.5546875" style="57"/>
  </cols>
  <sheetData>
    <row r="1" spans="1:49" s="112" customFormat="1" ht="30" customHeight="1">
      <c r="A1" s="110"/>
      <c r="B1" s="112">
        <f>G4+N4+U4+AB4+AI4+AP4+AW4</f>
        <v>2915</v>
      </c>
      <c r="C1" s="110" t="s">
        <v>480</v>
      </c>
      <c r="E1" s="112">
        <f>G5+N5+U5+AB5+AI5+AP5+AW5+(ROUNDDOWN((B1/1000),0))</f>
        <v>-4</v>
      </c>
      <c r="F1" s="112" t="s">
        <v>507</v>
      </c>
    </row>
    <row r="2" spans="1:49" ht="30" customHeight="1">
      <c r="B2" s="301" t="s">
        <v>133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3"/>
    </row>
    <row r="3" spans="1:49" ht="30" customHeight="1">
      <c r="B3" s="58"/>
      <c r="C3" s="57"/>
      <c r="AA3" s="58"/>
      <c r="AB3" s="58"/>
      <c r="AC3" s="58"/>
    </row>
    <row r="4" spans="1:49" ht="30" customHeight="1">
      <c r="B4" s="249" t="s">
        <v>41</v>
      </c>
      <c r="C4" s="250"/>
      <c r="D4" s="250"/>
      <c r="E4" s="250"/>
      <c r="F4" s="251"/>
      <c r="G4" s="139">
        <f>G7+G11</f>
        <v>480</v>
      </c>
      <c r="I4" s="249" t="s">
        <v>42</v>
      </c>
      <c r="J4" s="250"/>
      <c r="K4" s="250"/>
      <c r="L4" s="250"/>
      <c r="M4" s="251"/>
      <c r="N4" s="139">
        <f>N7+N10</f>
        <v>559</v>
      </c>
      <c r="P4" s="249" t="s">
        <v>43</v>
      </c>
      <c r="Q4" s="250"/>
      <c r="R4" s="250"/>
      <c r="S4" s="250"/>
      <c r="T4" s="251"/>
      <c r="U4" s="139">
        <f>U7+U13+U17</f>
        <v>705</v>
      </c>
      <c r="W4" s="249" t="s">
        <v>44</v>
      </c>
      <c r="X4" s="250"/>
      <c r="Y4" s="250"/>
      <c r="Z4" s="250"/>
      <c r="AA4" s="251"/>
      <c r="AB4" s="139">
        <f>AB7</f>
        <v>190</v>
      </c>
      <c r="AC4" s="59"/>
      <c r="AD4" s="249" t="s">
        <v>45</v>
      </c>
      <c r="AE4" s="250"/>
      <c r="AF4" s="250"/>
      <c r="AG4" s="250"/>
      <c r="AH4" s="251"/>
      <c r="AI4" s="139">
        <f>AI7+AI11</f>
        <v>255</v>
      </c>
      <c r="AK4" s="249" t="s">
        <v>585</v>
      </c>
      <c r="AL4" s="250"/>
      <c r="AM4" s="250"/>
      <c r="AN4" s="250"/>
      <c r="AO4" s="251"/>
      <c r="AP4" s="139">
        <f>AP7</f>
        <v>251</v>
      </c>
      <c r="AR4" s="249" t="s">
        <v>229</v>
      </c>
      <c r="AS4" s="250"/>
      <c r="AT4" s="250"/>
      <c r="AU4" s="250"/>
      <c r="AV4" s="251"/>
      <c r="AW4" s="139">
        <f>AW7</f>
        <v>475</v>
      </c>
    </row>
    <row r="5" spans="1:49" ht="30" customHeight="1">
      <c r="B5" s="59"/>
      <c r="C5" s="59"/>
      <c r="D5" s="59"/>
      <c r="E5" s="59"/>
      <c r="F5" s="59"/>
      <c r="G5" s="139">
        <f>G8+G12</f>
        <v>-4</v>
      </c>
      <c r="I5" s="59"/>
      <c r="J5" s="59"/>
      <c r="K5" s="59"/>
      <c r="L5" s="59"/>
      <c r="M5" s="59"/>
      <c r="N5" s="139">
        <f>N8+N11</f>
        <v>-1</v>
      </c>
      <c r="P5" s="59"/>
      <c r="Q5" s="59"/>
      <c r="R5" s="59"/>
      <c r="S5" s="59"/>
      <c r="T5" s="59"/>
      <c r="U5" s="139">
        <f>U8+U14+U18</f>
        <v>3</v>
      </c>
      <c r="W5" s="59"/>
      <c r="X5" s="59"/>
      <c r="Y5" s="59"/>
      <c r="Z5" s="59"/>
      <c r="AA5" s="59"/>
      <c r="AB5" s="139">
        <f>AB8</f>
        <v>-1</v>
      </c>
      <c r="AC5" s="59"/>
      <c r="AD5" s="59"/>
      <c r="AE5" s="59"/>
      <c r="AF5" s="59"/>
      <c r="AG5" s="59"/>
      <c r="AH5" s="59"/>
      <c r="AI5" s="139">
        <f>AI8+AI12</f>
        <v>0</v>
      </c>
      <c r="AK5" s="59"/>
      <c r="AL5" s="59"/>
      <c r="AM5" s="59"/>
      <c r="AN5" s="59"/>
      <c r="AO5" s="59"/>
      <c r="AP5" s="139">
        <f>AP8</f>
        <v>0</v>
      </c>
      <c r="AR5" s="59"/>
      <c r="AS5" s="59"/>
      <c r="AT5" s="59"/>
      <c r="AU5" s="59"/>
      <c r="AV5" s="59"/>
      <c r="AW5" s="139">
        <f>AW8</f>
        <v>-3</v>
      </c>
    </row>
    <row r="6" spans="1:49" ht="30" customHeight="1">
      <c r="B6" s="58"/>
      <c r="C6" s="57"/>
      <c r="W6" s="58"/>
      <c r="AW6" s="58"/>
    </row>
    <row r="7" spans="1:49" s="112" customFormat="1" ht="30" customHeight="1">
      <c r="A7" s="110"/>
      <c r="B7" s="252" t="s">
        <v>373</v>
      </c>
      <c r="C7" s="253"/>
      <c r="D7" s="253"/>
      <c r="E7" s="253"/>
      <c r="F7" s="254"/>
      <c r="G7" s="139">
        <f>'AOTE Army'!P4</f>
        <v>170</v>
      </c>
      <c r="I7" s="252" t="s">
        <v>558</v>
      </c>
      <c r="J7" s="253"/>
      <c r="K7" s="253"/>
      <c r="L7" s="253"/>
      <c r="M7" s="254"/>
      <c r="N7" s="139">
        <f>'AOTE Army'!AF4</f>
        <v>244</v>
      </c>
      <c r="P7" s="252" t="s">
        <v>371</v>
      </c>
      <c r="Q7" s="253"/>
      <c r="R7" s="253"/>
      <c r="S7" s="253"/>
      <c r="T7" s="254"/>
      <c r="U7" s="139">
        <v>375</v>
      </c>
      <c r="W7" s="245" t="s">
        <v>521</v>
      </c>
      <c r="X7" s="245"/>
      <c r="Y7" s="245"/>
      <c r="Z7" s="245"/>
      <c r="AA7" s="245"/>
      <c r="AB7" s="139">
        <v>190</v>
      </c>
      <c r="AC7" s="113"/>
      <c r="AD7" s="252" t="s">
        <v>610</v>
      </c>
      <c r="AE7" s="253"/>
      <c r="AF7" s="253"/>
      <c r="AG7" s="253"/>
      <c r="AH7" s="254"/>
      <c r="AI7" s="139">
        <v>155</v>
      </c>
      <c r="AK7" s="252" t="s">
        <v>599</v>
      </c>
      <c r="AL7" s="253"/>
      <c r="AM7" s="253"/>
      <c r="AN7" s="253"/>
      <c r="AO7" s="254"/>
      <c r="AP7" s="139">
        <v>251</v>
      </c>
      <c r="AR7" s="252" t="s">
        <v>318</v>
      </c>
      <c r="AS7" s="253"/>
      <c r="AT7" s="253"/>
      <c r="AU7" s="253"/>
      <c r="AV7" s="254"/>
      <c r="AW7" s="139">
        <v>475</v>
      </c>
    </row>
    <row r="8" spans="1:49" s="112" customFormat="1" ht="30" customHeight="1">
      <c r="A8" s="110"/>
      <c r="B8" s="313"/>
      <c r="C8" s="314"/>
      <c r="D8" s="314"/>
      <c r="E8" s="314"/>
      <c r="F8" s="315"/>
      <c r="G8" s="139">
        <f>'AOTE Army'!P5</f>
        <v>-2</v>
      </c>
      <c r="I8" s="216" t="s">
        <v>511</v>
      </c>
      <c r="J8" s="216" t="s">
        <v>512</v>
      </c>
      <c r="K8" s="216" t="s">
        <v>513</v>
      </c>
      <c r="L8" s="216" t="s">
        <v>513</v>
      </c>
      <c r="M8" s="216" t="s">
        <v>513</v>
      </c>
      <c r="N8" s="139">
        <f>'AOTE Army'!AF5</f>
        <v>0</v>
      </c>
      <c r="P8" s="139" t="s">
        <v>369</v>
      </c>
      <c r="Q8" s="139" t="s">
        <v>165</v>
      </c>
      <c r="R8" s="139" t="s">
        <v>168</v>
      </c>
      <c r="S8" s="139"/>
      <c r="T8" s="139"/>
      <c r="U8" s="139">
        <v>2</v>
      </c>
      <c r="W8" s="139" t="s">
        <v>239</v>
      </c>
      <c r="X8" s="139" t="s">
        <v>168</v>
      </c>
      <c r="Y8" s="139" t="s">
        <v>168</v>
      </c>
      <c r="Z8" s="139"/>
      <c r="AA8" s="139"/>
      <c r="AB8" s="139">
        <v>-1</v>
      </c>
      <c r="AC8" s="116"/>
      <c r="AD8" s="313"/>
      <c r="AE8" s="314"/>
      <c r="AF8" s="314"/>
      <c r="AG8" s="314"/>
      <c r="AH8" s="315"/>
      <c r="AI8" s="139">
        <v>0</v>
      </c>
      <c r="AK8" s="245"/>
      <c r="AL8" s="316"/>
      <c r="AM8" s="316"/>
      <c r="AN8" s="316"/>
      <c r="AO8" s="316"/>
      <c r="AP8" s="139">
        <v>0</v>
      </c>
      <c r="AR8" s="313"/>
      <c r="AS8" s="314"/>
      <c r="AT8" s="314"/>
      <c r="AU8" s="314"/>
      <c r="AV8" s="315"/>
      <c r="AW8" s="139">
        <v>-3</v>
      </c>
    </row>
    <row r="9" spans="1:49" s="112" customFormat="1" ht="30" customHeight="1">
      <c r="A9" s="110"/>
      <c r="B9" s="317"/>
      <c r="C9" s="318"/>
      <c r="D9" s="318"/>
      <c r="E9" s="318"/>
      <c r="F9" s="319"/>
      <c r="P9" s="139"/>
      <c r="Q9" s="139"/>
      <c r="R9" s="139"/>
      <c r="S9" s="139"/>
      <c r="T9" s="139"/>
      <c r="AB9" s="116"/>
      <c r="AC9" s="116"/>
      <c r="AD9" s="317"/>
      <c r="AE9" s="318"/>
      <c r="AF9" s="318"/>
      <c r="AG9" s="318"/>
      <c r="AH9" s="319"/>
      <c r="AK9" s="316"/>
      <c r="AL9" s="316"/>
      <c r="AM9" s="316"/>
      <c r="AN9" s="316"/>
      <c r="AO9" s="316"/>
      <c r="AP9" s="116"/>
      <c r="AQ9" s="110"/>
      <c r="AR9" s="317"/>
      <c r="AS9" s="318"/>
      <c r="AT9" s="318"/>
      <c r="AU9" s="318"/>
      <c r="AV9" s="319"/>
      <c r="AW9" s="110"/>
    </row>
    <row r="10" spans="1:49" s="112" customFormat="1" ht="30" customHeight="1">
      <c r="I10" s="252" t="s">
        <v>484</v>
      </c>
      <c r="J10" s="253"/>
      <c r="K10" s="253"/>
      <c r="L10" s="253"/>
      <c r="M10" s="254"/>
      <c r="N10" s="139">
        <v>315</v>
      </c>
      <c r="P10" s="139" t="s">
        <v>239</v>
      </c>
      <c r="Q10" s="139" t="s">
        <v>165</v>
      </c>
      <c r="R10" s="139" t="s">
        <v>168</v>
      </c>
      <c r="S10" s="139"/>
      <c r="T10" s="139"/>
      <c r="AD10" s="116"/>
      <c r="AE10" s="116"/>
      <c r="AF10" s="116"/>
      <c r="AG10" s="116"/>
      <c r="AH10" s="116"/>
    </row>
    <row r="11" spans="1:49" s="112" customFormat="1" ht="30" customHeight="1">
      <c r="B11" s="261" t="s">
        <v>374</v>
      </c>
      <c r="C11" s="262"/>
      <c r="D11" s="262"/>
      <c r="E11" s="262"/>
      <c r="F11" s="263"/>
      <c r="G11" s="139">
        <f>'AOTE Army'!P45</f>
        <v>310</v>
      </c>
      <c r="I11" s="216" t="s">
        <v>514</v>
      </c>
      <c r="J11" s="216" t="s">
        <v>483</v>
      </c>
      <c r="K11" s="216" t="s">
        <v>483</v>
      </c>
      <c r="L11" s="216" t="s">
        <v>483</v>
      </c>
      <c r="M11" s="216" t="s">
        <v>483</v>
      </c>
      <c r="N11" s="139">
        <f>'AOTE Army'!AF71</f>
        <v>-1</v>
      </c>
      <c r="P11" s="139"/>
      <c r="Q11" s="139"/>
      <c r="R11" s="139"/>
      <c r="S11" s="139"/>
      <c r="T11" s="139"/>
      <c r="W11" s="57"/>
      <c r="X11" s="57"/>
      <c r="AC11" s="113"/>
      <c r="AD11" s="252" t="s">
        <v>611</v>
      </c>
      <c r="AE11" s="253"/>
      <c r="AF11" s="253"/>
      <c r="AG11" s="253"/>
      <c r="AH11" s="254"/>
      <c r="AI11" s="139">
        <v>100</v>
      </c>
    </row>
    <row r="12" spans="1:49" s="112" customFormat="1" ht="30" customHeight="1">
      <c r="C12" s="320" t="s">
        <v>509</v>
      </c>
      <c r="D12" s="320" t="s">
        <v>510</v>
      </c>
      <c r="E12" s="320" t="s">
        <v>508</v>
      </c>
      <c r="G12" s="139">
        <f>'AOTE Army'!P46</f>
        <v>-2</v>
      </c>
      <c r="I12" s="216" t="s">
        <v>667</v>
      </c>
      <c r="J12" s="216" t="s">
        <v>667</v>
      </c>
      <c r="K12" s="216" t="s">
        <v>667</v>
      </c>
      <c r="L12" s="216" t="s">
        <v>667</v>
      </c>
      <c r="W12" s="57"/>
      <c r="X12" s="57"/>
      <c r="Y12" s="57"/>
      <c r="Z12" s="57"/>
      <c r="AA12" s="57"/>
      <c r="AB12" s="57"/>
      <c r="AC12" s="116"/>
      <c r="AD12" s="313"/>
      <c r="AE12" s="314"/>
      <c r="AF12" s="314"/>
      <c r="AG12" s="314"/>
      <c r="AH12" s="315"/>
      <c r="AI12" s="139">
        <v>0</v>
      </c>
    </row>
    <row r="13" spans="1:49" s="112" customFormat="1" ht="30" customHeight="1">
      <c r="C13" s="216" t="s">
        <v>508</v>
      </c>
      <c r="D13" s="216" t="s">
        <v>508</v>
      </c>
      <c r="E13" s="216" t="s">
        <v>508</v>
      </c>
      <c r="F13" s="116"/>
      <c r="P13" s="261" t="s">
        <v>603</v>
      </c>
      <c r="Q13" s="262"/>
      <c r="R13" s="262"/>
      <c r="S13" s="262"/>
      <c r="T13" s="263"/>
      <c r="U13" s="139">
        <v>185</v>
      </c>
      <c r="W13" s="57"/>
      <c r="X13" s="57"/>
      <c r="Y13" s="57"/>
      <c r="Z13" s="57"/>
      <c r="AA13" s="57"/>
      <c r="AB13" s="57"/>
      <c r="AC13" s="116"/>
      <c r="AD13" s="317"/>
      <c r="AE13" s="318"/>
      <c r="AF13" s="318"/>
      <c r="AG13" s="318"/>
      <c r="AH13" s="319"/>
    </row>
    <row r="14" spans="1:49" s="112" customFormat="1" ht="30" customHeight="1">
      <c r="C14" s="110"/>
      <c r="P14" s="139" t="s">
        <v>239</v>
      </c>
      <c r="Q14" s="139" t="s">
        <v>165</v>
      </c>
      <c r="R14" s="139" t="s">
        <v>168</v>
      </c>
      <c r="S14" s="139"/>
      <c r="T14" s="139"/>
      <c r="U14" s="139">
        <v>1</v>
      </c>
      <c r="W14" s="57"/>
      <c r="X14" s="57"/>
      <c r="Y14" s="57"/>
      <c r="Z14" s="57"/>
      <c r="AA14" s="57"/>
      <c r="AB14" s="57"/>
    </row>
    <row r="15" spans="1:49" s="112" customFormat="1" ht="30" customHeight="1">
      <c r="B15" s="321"/>
      <c r="C15" s="322" t="s">
        <v>28</v>
      </c>
      <c r="F15" s="139"/>
      <c r="G15" s="112" t="s">
        <v>480</v>
      </c>
      <c r="P15" s="139"/>
      <c r="Q15" s="139"/>
      <c r="R15" s="139"/>
      <c r="S15" s="139"/>
      <c r="T15" s="139"/>
      <c r="W15" s="57"/>
      <c r="X15" s="57"/>
      <c r="Y15" s="57"/>
      <c r="Z15" s="57"/>
      <c r="AA15" s="57"/>
      <c r="AB15" s="57"/>
      <c r="AC15" s="113"/>
    </row>
    <row r="16" spans="1:49" s="112" customFormat="1" ht="30" customHeight="1">
      <c r="B16" s="321"/>
      <c r="C16" s="322" t="s">
        <v>29</v>
      </c>
      <c r="F16" s="139"/>
      <c r="G16" s="112" t="s">
        <v>481</v>
      </c>
      <c r="W16" s="57"/>
      <c r="X16" s="57"/>
      <c r="Y16" s="57"/>
      <c r="Z16" s="57"/>
      <c r="AA16" s="57"/>
      <c r="AB16" s="57"/>
      <c r="AC16" s="116"/>
    </row>
    <row r="17" spans="1:44" s="112" customFormat="1" ht="30" customHeight="1">
      <c r="B17" s="139"/>
      <c r="C17" s="322" t="s">
        <v>163</v>
      </c>
      <c r="I17" s="57"/>
      <c r="J17" s="57"/>
      <c r="K17" s="57"/>
      <c r="L17" s="57"/>
      <c r="M17" s="57"/>
      <c r="N17" s="57"/>
      <c r="P17" s="252" t="s">
        <v>476</v>
      </c>
      <c r="Q17" s="253"/>
      <c r="R17" s="253"/>
      <c r="S17" s="253"/>
      <c r="T17" s="254"/>
      <c r="U17" s="139">
        <v>145</v>
      </c>
      <c r="W17" s="57"/>
      <c r="X17" s="57"/>
      <c r="Y17" s="57"/>
      <c r="Z17" s="57"/>
      <c r="AA17" s="57"/>
      <c r="AB17" s="57"/>
      <c r="AC17" s="116"/>
    </row>
    <row r="18" spans="1:44" s="112" customFormat="1" ht="30" customHeight="1">
      <c r="B18" s="321"/>
      <c r="C18" s="322" t="s">
        <v>164</v>
      </c>
      <c r="I18" s="57"/>
      <c r="J18" s="57"/>
      <c r="K18" s="57"/>
      <c r="L18" s="57"/>
      <c r="M18" s="57"/>
      <c r="N18" s="57"/>
      <c r="P18" s="313" t="s">
        <v>588</v>
      </c>
      <c r="Q18" s="314"/>
      <c r="R18" s="314"/>
      <c r="S18" s="314"/>
      <c r="T18" s="315"/>
      <c r="U18" s="139">
        <v>0</v>
      </c>
      <c r="W18" s="57"/>
      <c r="X18" s="57"/>
      <c r="Y18" s="57"/>
      <c r="Z18" s="57"/>
      <c r="AA18" s="57"/>
      <c r="AB18" s="57"/>
    </row>
    <row r="19" spans="1:44" s="112" customFormat="1" ht="30" customHeight="1">
      <c r="B19" s="139"/>
      <c r="C19" s="123" t="s">
        <v>368</v>
      </c>
      <c r="I19" s="57"/>
      <c r="J19" s="57"/>
      <c r="K19" s="57"/>
      <c r="L19" s="57"/>
      <c r="M19" s="57"/>
      <c r="N19" s="57"/>
      <c r="P19" s="317"/>
      <c r="Q19" s="318"/>
      <c r="R19" s="318"/>
      <c r="S19" s="318"/>
      <c r="T19" s="319"/>
      <c r="W19" s="57"/>
      <c r="X19" s="57"/>
      <c r="Y19" s="57"/>
      <c r="Z19" s="57"/>
      <c r="AA19" s="57"/>
      <c r="AB19" s="57"/>
      <c r="AC19" s="116"/>
    </row>
    <row r="20" spans="1:44" s="112" customFormat="1" ht="30" customHeight="1">
      <c r="I20" s="57"/>
      <c r="J20" s="57"/>
      <c r="K20" s="57"/>
      <c r="L20" s="57"/>
      <c r="M20" s="57"/>
      <c r="N20" s="57"/>
      <c r="P20" s="57"/>
      <c r="Q20" s="57"/>
      <c r="R20" s="57"/>
      <c r="S20" s="57"/>
      <c r="T20" s="57"/>
      <c r="U20" s="57"/>
      <c r="W20" s="57"/>
      <c r="X20" s="57"/>
      <c r="Y20" s="57"/>
      <c r="Z20" s="57"/>
      <c r="AA20" s="57"/>
      <c r="AB20" s="57"/>
      <c r="AC20" s="116"/>
    </row>
    <row r="21" spans="1:44" s="112" customFormat="1" ht="30" customHeight="1">
      <c r="I21" s="57"/>
      <c r="J21" s="57"/>
      <c r="K21" s="57"/>
      <c r="L21" s="57"/>
      <c r="M21" s="57"/>
      <c r="N21" s="57"/>
      <c r="P21" s="57"/>
      <c r="Q21" s="57"/>
      <c r="R21" s="57"/>
      <c r="S21" s="57"/>
      <c r="T21" s="57"/>
      <c r="U21" s="57"/>
      <c r="W21" s="57"/>
      <c r="X21" s="57"/>
      <c r="Y21" s="57"/>
      <c r="Z21" s="57"/>
      <c r="AA21" s="57"/>
      <c r="AB21" s="57"/>
    </row>
    <row r="22" spans="1:44" s="112" customFormat="1" ht="30" customHeight="1">
      <c r="C22" s="110"/>
      <c r="I22" s="57"/>
      <c r="J22" s="57"/>
      <c r="K22" s="57"/>
      <c r="L22" s="57"/>
      <c r="M22" s="57"/>
      <c r="N22" s="57"/>
      <c r="P22" s="57"/>
      <c r="Q22" s="57"/>
      <c r="R22" s="57"/>
      <c r="S22" s="57"/>
      <c r="T22" s="57"/>
      <c r="U22" s="57"/>
      <c r="W22" s="57"/>
      <c r="X22" s="57"/>
      <c r="Y22" s="57"/>
      <c r="Z22" s="57"/>
      <c r="AA22" s="57"/>
      <c r="AB22" s="57"/>
      <c r="AC22" s="113"/>
    </row>
    <row r="23" spans="1:44" s="112" customFormat="1" ht="30" customHeight="1">
      <c r="C23" s="110"/>
      <c r="I23" s="57"/>
      <c r="J23" s="57"/>
      <c r="K23" s="57"/>
      <c r="L23" s="57"/>
      <c r="M23" s="57"/>
      <c r="N23" s="57"/>
      <c r="W23" s="57"/>
      <c r="X23" s="57"/>
      <c r="Y23" s="57"/>
      <c r="Z23" s="57"/>
      <c r="AA23" s="57"/>
      <c r="AB23" s="57"/>
      <c r="AC23" s="116"/>
    </row>
    <row r="24" spans="1:44" s="112" customFormat="1" ht="30" customHeight="1">
      <c r="C24" s="110"/>
      <c r="I24" s="57"/>
      <c r="J24" s="57"/>
      <c r="K24" s="57"/>
      <c r="L24" s="57"/>
      <c r="M24" s="57"/>
      <c r="N24" s="57"/>
      <c r="P24" s="57"/>
      <c r="Q24" s="57"/>
      <c r="R24" s="57"/>
      <c r="S24" s="57"/>
      <c r="T24" s="57"/>
      <c r="U24" s="57"/>
      <c r="W24" s="57"/>
      <c r="X24" s="57"/>
      <c r="Y24" s="57"/>
      <c r="Z24" s="57"/>
      <c r="AA24" s="57"/>
      <c r="AB24" s="57"/>
      <c r="AC24" s="116"/>
      <c r="AK24" s="57"/>
      <c r="AL24" s="57"/>
      <c r="AM24" s="57"/>
      <c r="AN24" s="57"/>
      <c r="AO24" s="57"/>
      <c r="AP24" s="57"/>
    </row>
    <row r="25" spans="1:44" s="112" customFormat="1" ht="30" customHeight="1">
      <c r="C25" s="110"/>
      <c r="I25" s="57"/>
      <c r="J25" s="57"/>
      <c r="K25" s="57"/>
      <c r="L25" s="57"/>
      <c r="M25" s="57"/>
      <c r="N25" s="57"/>
      <c r="P25" s="57"/>
      <c r="Q25" s="57"/>
      <c r="R25" s="57"/>
      <c r="S25" s="57"/>
      <c r="T25" s="57"/>
      <c r="U25" s="57"/>
      <c r="W25" s="57"/>
      <c r="X25" s="57"/>
      <c r="Y25" s="57"/>
      <c r="Z25" s="57"/>
      <c r="AA25" s="57"/>
      <c r="AB25" s="57"/>
      <c r="AK25" s="57"/>
      <c r="AL25" s="57"/>
      <c r="AM25" s="57"/>
      <c r="AN25" s="57"/>
      <c r="AO25" s="57"/>
      <c r="AP25" s="57"/>
    </row>
    <row r="26" spans="1:44" s="112" customFormat="1" ht="30" customHeight="1">
      <c r="A26" s="110"/>
      <c r="C26" s="110"/>
      <c r="I26" s="57"/>
      <c r="J26" s="57"/>
      <c r="K26" s="57"/>
      <c r="L26" s="57"/>
      <c r="M26" s="57"/>
      <c r="N26" s="57"/>
      <c r="P26" s="57"/>
      <c r="Q26" s="57"/>
      <c r="R26" s="57"/>
      <c r="S26" s="57"/>
      <c r="T26" s="57"/>
      <c r="U26" s="57"/>
      <c r="W26" s="57"/>
      <c r="X26" s="57"/>
      <c r="Y26" s="57"/>
      <c r="Z26" s="57"/>
      <c r="AA26" s="57"/>
      <c r="AB26" s="57"/>
      <c r="AC26" s="113"/>
      <c r="AK26" s="57"/>
      <c r="AL26" s="57"/>
      <c r="AM26" s="57"/>
      <c r="AN26" s="57"/>
      <c r="AO26" s="57"/>
      <c r="AP26" s="57"/>
    </row>
    <row r="27" spans="1:44" s="112" customFormat="1" ht="30" customHeight="1">
      <c r="A27" s="110"/>
      <c r="C27" s="110"/>
      <c r="I27" s="57"/>
      <c r="J27" s="57"/>
      <c r="K27" s="57"/>
      <c r="L27" s="57"/>
      <c r="M27" s="57"/>
      <c r="N27" s="57"/>
      <c r="P27" s="57"/>
      <c r="Q27" s="57"/>
      <c r="R27" s="57"/>
      <c r="S27" s="57"/>
      <c r="T27" s="57"/>
      <c r="U27" s="57"/>
      <c r="W27" s="57"/>
      <c r="X27" s="57"/>
      <c r="Y27" s="57"/>
      <c r="Z27" s="57"/>
      <c r="AA27" s="57"/>
      <c r="AB27" s="57"/>
      <c r="AC27" s="116"/>
      <c r="AK27" s="57"/>
      <c r="AL27" s="57"/>
      <c r="AM27" s="57"/>
      <c r="AN27" s="57"/>
      <c r="AO27" s="57"/>
      <c r="AP27" s="57"/>
      <c r="AQ27" s="110"/>
    </row>
    <row r="28" spans="1:44" s="112" customFormat="1" ht="30" customHeight="1">
      <c r="A28" s="110"/>
      <c r="C28" s="110"/>
      <c r="I28" s="57"/>
      <c r="J28" s="57"/>
      <c r="K28" s="57"/>
      <c r="L28" s="57"/>
      <c r="M28" s="57"/>
      <c r="N28" s="57"/>
      <c r="P28" s="57"/>
      <c r="Q28" s="57"/>
      <c r="R28" s="57"/>
      <c r="S28" s="57"/>
      <c r="T28" s="57"/>
      <c r="U28" s="57"/>
      <c r="W28" s="57"/>
      <c r="X28" s="57"/>
      <c r="Y28" s="57"/>
      <c r="Z28" s="57"/>
      <c r="AA28" s="57"/>
      <c r="AB28" s="57"/>
      <c r="AC28" s="116"/>
      <c r="AD28" s="57"/>
      <c r="AE28" s="57"/>
      <c r="AF28" s="57"/>
      <c r="AG28" s="57"/>
      <c r="AH28" s="57"/>
      <c r="AI28" s="57"/>
      <c r="AK28" s="57"/>
      <c r="AL28" s="57"/>
      <c r="AM28" s="57"/>
      <c r="AN28" s="57"/>
      <c r="AO28" s="57"/>
      <c r="AP28" s="57"/>
      <c r="AQ28" s="110"/>
    </row>
    <row r="29" spans="1:44" s="112" customFormat="1" ht="30" customHeight="1">
      <c r="A29" s="110"/>
      <c r="C29" s="110"/>
      <c r="I29" s="57"/>
      <c r="J29" s="57"/>
      <c r="K29" s="57"/>
      <c r="L29" s="57"/>
      <c r="M29" s="57"/>
      <c r="N29" s="57"/>
      <c r="P29" s="57"/>
      <c r="Q29" s="57"/>
      <c r="R29" s="57"/>
      <c r="S29" s="57"/>
      <c r="T29" s="57"/>
      <c r="U29" s="57"/>
      <c r="W29" s="57"/>
      <c r="X29" s="57"/>
      <c r="Y29" s="57"/>
      <c r="Z29" s="57"/>
      <c r="AA29" s="57"/>
      <c r="AB29" s="57"/>
      <c r="AD29" s="57"/>
      <c r="AE29" s="57"/>
      <c r="AF29" s="57"/>
      <c r="AG29" s="57"/>
      <c r="AH29" s="57"/>
      <c r="AI29" s="57"/>
      <c r="AK29" s="57"/>
      <c r="AL29" s="57"/>
      <c r="AM29" s="57"/>
      <c r="AN29" s="57"/>
      <c r="AO29" s="57"/>
      <c r="AP29" s="57"/>
      <c r="AQ29" s="110"/>
      <c r="AR29" s="110"/>
    </row>
    <row r="30" spans="1:44" s="112" customFormat="1" ht="30" customHeight="1">
      <c r="A30" s="110"/>
      <c r="C30" s="110"/>
      <c r="I30" s="57"/>
      <c r="J30" s="57"/>
      <c r="K30" s="57"/>
      <c r="L30" s="57"/>
      <c r="M30" s="57"/>
      <c r="N30" s="57"/>
      <c r="P30" s="57"/>
      <c r="Q30" s="57"/>
      <c r="R30" s="57"/>
      <c r="S30" s="57"/>
      <c r="T30" s="57"/>
      <c r="U30" s="57"/>
      <c r="W30" s="57"/>
      <c r="X30" s="57"/>
      <c r="Y30" s="57"/>
      <c r="Z30" s="57"/>
      <c r="AA30" s="57"/>
      <c r="AB30" s="57"/>
      <c r="AD30" s="57"/>
      <c r="AE30" s="57"/>
      <c r="AF30" s="57"/>
      <c r="AG30" s="57"/>
      <c r="AH30" s="57"/>
      <c r="AI30" s="57"/>
      <c r="AK30" s="57"/>
      <c r="AL30" s="57"/>
      <c r="AM30" s="57"/>
      <c r="AN30" s="57"/>
      <c r="AO30" s="57"/>
      <c r="AP30" s="57"/>
      <c r="AR30" s="110"/>
    </row>
    <row r="31" spans="1:44" s="112" customFormat="1" ht="30" customHeight="1">
      <c r="A31" s="110"/>
      <c r="C31" s="110"/>
      <c r="I31" s="57"/>
      <c r="J31" s="57"/>
      <c r="K31" s="57"/>
      <c r="L31" s="57"/>
      <c r="M31" s="57"/>
      <c r="N31" s="57"/>
      <c r="P31" s="57"/>
      <c r="Q31" s="57"/>
      <c r="R31" s="57"/>
      <c r="S31" s="57"/>
      <c r="T31" s="57"/>
      <c r="U31" s="57"/>
      <c r="W31" s="57"/>
      <c r="X31" s="57"/>
      <c r="Y31" s="57"/>
      <c r="Z31" s="57"/>
      <c r="AA31" s="57"/>
      <c r="AB31" s="57"/>
      <c r="AD31" s="57"/>
      <c r="AE31" s="57"/>
      <c r="AF31" s="57"/>
      <c r="AG31" s="57"/>
      <c r="AH31" s="57"/>
      <c r="AI31" s="57"/>
      <c r="AK31" s="57"/>
      <c r="AL31" s="57"/>
      <c r="AM31" s="57"/>
      <c r="AN31" s="57"/>
      <c r="AO31" s="57"/>
      <c r="AP31" s="57"/>
      <c r="AR31" s="110"/>
    </row>
    <row r="32" spans="1:44" s="112" customFormat="1" ht="30" customHeight="1">
      <c r="A32" s="110"/>
      <c r="B32" s="57"/>
      <c r="C32" s="58"/>
      <c r="D32" s="57"/>
      <c r="E32" s="57"/>
      <c r="F32" s="57"/>
      <c r="G32" s="57"/>
      <c r="I32" s="57"/>
      <c r="J32" s="57"/>
      <c r="K32" s="57"/>
      <c r="L32" s="57"/>
      <c r="M32" s="57"/>
      <c r="N32" s="57"/>
      <c r="P32" s="57"/>
      <c r="Q32" s="57"/>
      <c r="R32" s="57"/>
      <c r="S32" s="57"/>
      <c r="T32" s="57"/>
      <c r="U32" s="57"/>
      <c r="W32" s="57"/>
      <c r="X32" s="57"/>
      <c r="Y32" s="57"/>
      <c r="Z32" s="57"/>
      <c r="AA32" s="57"/>
      <c r="AB32" s="57"/>
      <c r="AD32" s="57"/>
      <c r="AE32" s="57"/>
      <c r="AF32" s="57"/>
      <c r="AG32" s="57"/>
      <c r="AH32" s="57"/>
      <c r="AI32" s="57"/>
      <c r="AK32" s="57"/>
      <c r="AL32" s="57"/>
      <c r="AM32" s="57"/>
      <c r="AN32" s="57"/>
      <c r="AO32" s="57"/>
      <c r="AP32" s="57"/>
    </row>
    <row r="33" spans="1:48" s="112" customFormat="1" ht="30" customHeight="1">
      <c r="A33" s="110"/>
      <c r="B33" s="57"/>
      <c r="C33" s="58"/>
      <c r="D33" s="57"/>
      <c r="E33" s="57"/>
      <c r="F33" s="57"/>
      <c r="G33" s="57"/>
      <c r="I33" s="57"/>
      <c r="J33" s="57"/>
      <c r="K33" s="57"/>
      <c r="L33" s="57"/>
      <c r="M33" s="57"/>
      <c r="N33" s="57"/>
      <c r="P33" s="57"/>
      <c r="Q33" s="57"/>
      <c r="R33" s="57"/>
      <c r="S33" s="57"/>
      <c r="T33" s="57"/>
      <c r="U33" s="57"/>
      <c r="W33" s="57"/>
      <c r="X33" s="57"/>
      <c r="Y33" s="57"/>
      <c r="Z33" s="57"/>
      <c r="AA33" s="57"/>
      <c r="AB33" s="57"/>
      <c r="AD33" s="57"/>
      <c r="AE33" s="57"/>
      <c r="AF33" s="57"/>
      <c r="AG33" s="57"/>
      <c r="AH33" s="57"/>
      <c r="AI33" s="57"/>
      <c r="AK33" s="57"/>
      <c r="AL33" s="57"/>
      <c r="AM33" s="57"/>
      <c r="AN33" s="57"/>
      <c r="AO33" s="57"/>
      <c r="AP33" s="57"/>
    </row>
    <row r="34" spans="1:48" s="112" customFormat="1" ht="30" customHeight="1">
      <c r="A34" s="110"/>
      <c r="B34" s="57"/>
      <c r="C34" s="58"/>
      <c r="D34" s="57"/>
      <c r="E34" s="57"/>
      <c r="F34" s="57"/>
      <c r="G34" s="57"/>
      <c r="I34" s="57"/>
      <c r="J34" s="57"/>
      <c r="K34" s="57"/>
      <c r="L34" s="57"/>
      <c r="M34" s="57"/>
      <c r="N34" s="57"/>
      <c r="P34" s="57"/>
      <c r="Q34" s="57"/>
      <c r="R34" s="57"/>
      <c r="S34" s="57"/>
      <c r="T34" s="57"/>
      <c r="U34" s="57"/>
      <c r="W34" s="57"/>
      <c r="X34" s="57"/>
      <c r="Y34" s="57"/>
      <c r="Z34" s="57"/>
      <c r="AA34" s="57"/>
      <c r="AB34" s="57"/>
      <c r="AD34" s="57"/>
      <c r="AE34" s="57"/>
      <c r="AF34" s="57"/>
      <c r="AG34" s="57"/>
      <c r="AH34" s="57"/>
      <c r="AI34" s="57"/>
      <c r="AK34" s="57"/>
      <c r="AL34" s="57"/>
      <c r="AM34" s="57"/>
      <c r="AN34" s="57"/>
      <c r="AO34" s="57"/>
      <c r="AP34" s="57"/>
    </row>
    <row r="35" spans="1:48" s="112" customFormat="1" ht="30" customHeight="1">
      <c r="A35" s="110"/>
      <c r="B35" s="57"/>
      <c r="C35" s="58"/>
      <c r="D35" s="57"/>
      <c r="E35" s="57"/>
      <c r="F35" s="57"/>
      <c r="G35" s="57"/>
      <c r="I35" s="57"/>
      <c r="J35" s="57"/>
      <c r="K35" s="57"/>
      <c r="L35" s="57"/>
      <c r="M35" s="57"/>
      <c r="N35" s="57"/>
      <c r="P35" s="57"/>
      <c r="Q35" s="57"/>
      <c r="R35" s="57"/>
      <c r="S35" s="57"/>
      <c r="T35" s="57"/>
      <c r="U35" s="57"/>
      <c r="W35" s="57"/>
      <c r="X35" s="57"/>
      <c r="Y35" s="57"/>
      <c r="Z35" s="57"/>
      <c r="AA35" s="57"/>
      <c r="AB35" s="57"/>
      <c r="AD35" s="57"/>
      <c r="AE35" s="57"/>
      <c r="AF35" s="57"/>
      <c r="AG35" s="57"/>
      <c r="AH35" s="57"/>
      <c r="AI35" s="57"/>
      <c r="AK35" s="57"/>
      <c r="AL35" s="57"/>
      <c r="AM35" s="57"/>
      <c r="AN35" s="57"/>
      <c r="AO35" s="57"/>
      <c r="AP35" s="57"/>
    </row>
    <row r="36" spans="1:48" ht="30" customHeight="1">
      <c r="AR36" s="112"/>
      <c r="AS36" s="112"/>
      <c r="AT36" s="112"/>
      <c r="AU36" s="112"/>
      <c r="AV36" s="112"/>
    </row>
    <row r="37" spans="1:48" ht="30" customHeight="1">
      <c r="AR37" s="112"/>
      <c r="AS37" s="112"/>
      <c r="AT37" s="112"/>
      <c r="AU37" s="112"/>
      <c r="AV37" s="112"/>
    </row>
  </sheetData>
  <mergeCells count="26">
    <mergeCell ref="B11:F11"/>
    <mergeCell ref="AD11:AH11"/>
    <mergeCell ref="AD12:AH13"/>
    <mergeCell ref="P13:T13"/>
    <mergeCell ref="P17:T17"/>
    <mergeCell ref="P18:T19"/>
    <mergeCell ref="AR7:AV7"/>
    <mergeCell ref="B8:F9"/>
    <mergeCell ref="AD8:AH9"/>
    <mergeCell ref="AK8:AO9"/>
    <mergeCell ref="AR8:AV9"/>
    <mergeCell ref="I10:M10"/>
    <mergeCell ref="B7:F7"/>
    <mergeCell ref="I7:M7"/>
    <mergeCell ref="P7:T7"/>
    <mergeCell ref="W7:AA7"/>
    <mergeCell ref="AD7:AH7"/>
    <mergeCell ref="AK7:AO7"/>
    <mergeCell ref="B2:AW2"/>
    <mergeCell ref="B4:F4"/>
    <mergeCell ref="I4:M4"/>
    <mergeCell ref="P4:T4"/>
    <mergeCell ref="W4:AA4"/>
    <mergeCell ref="AD4:AH4"/>
    <mergeCell ref="AK4:AO4"/>
    <mergeCell ref="AR4:AV4"/>
  </mergeCells>
  <pageMargins left="0.7" right="0.7" top="0.75" bottom="0.75" header="0.3" footer="0.3"/>
  <pageSetup scale="45"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dimension ref="A1:C31"/>
  <sheetViews>
    <sheetView topLeftCell="A4" workbookViewId="0">
      <selection activeCell="D6" sqref="D6"/>
    </sheetView>
  </sheetViews>
  <sheetFormatPr defaultRowHeight="14.4"/>
  <cols>
    <col min="1" max="1" width="29.88671875" bestFit="1" customWidth="1"/>
    <col min="2" max="2" width="8.6640625" bestFit="1" customWidth="1"/>
    <col min="3" max="3" width="8.5546875" bestFit="1" customWidth="1"/>
  </cols>
  <sheetData>
    <row r="1" spans="1:3">
      <c r="A1" t="s">
        <v>647</v>
      </c>
    </row>
    <row r="2" spans="1:3">
      <c r="A2" t="s">
        <v>646</v>
      </c>
      <c r="B2" s="172">
        <v>0.79166666666666663</v>
      </c>
    </row>
    <row r="3" spans="1:3">
      <c r="A3" t="s">
        <v>645</v>
      </c>
      <c r="B3" s="172">
        <v>0.83333333333333337</v>
      </c>
    </row>
    <row r="5" spans="1:3">
      <c r="A5" t="s">
        <v>644</v>
      </c>
    </row>
    <row r="6" spans="1:3">
      <c r="A6" t="s">
        <v>643</v>
      </c>
      <c r="B6" s="172">
        <v>0.35416666666666669</v>
      </c>
    </row>
    <row r="7" spans="1:3">
      <c r="A7" t="s">
        <v>642</v>
      </c>
      <c r="B7" s="172">
        <v>0.41666666666666669</v>
      </c>
    </row>
    <row r="8" spans="1:3">
      <c r="A8" t="s">
        <v>641</v>
      </c>
      <c r="B8" s="172">
        <v>0.4375</v>
      </c>
    </row>
    <row r="9" spans="1:3">
      <c r="A9" t="s">
        <v>640</v>
      </c>
      <c r="B9" s="172">
        <v>0.45833333333333331</v>
      </c>
      <c r="C9" s="173" t="s">
        <v>639</v>
      </c>
    </row>
    <row r="10" spans="1:3">
      <c r="A10" t="s">
        <v>638</v>
      </c>
      <c r="B10" s="172">
        <v>0.54166666666666663</v>
      </c>
      <c r="C10" s="173"/>
    </row>
    <row r="11" spans="1:3">
      <c r="A11" t="s">
        <v>637</v>
      </c>
      <c r="B11" s="172">
        <v>0.59375</v>
      </c>
    </row>
    <row r="12" spans="1:3">
      <c r="A12" t="s">
        <v>636</v>
      </c>
      <c r="B12" s="172">
        <v>0.60416666666666663</v>
      </c>
    </row>
    <row r="13" spans="1:3">
      <c r="A13" t="s">
        <v>635</v>
      </c>
      <c r="B13" s="172">
        <v>0.625</v>
      </c>
      <c r="C13" s="173" t="s">
        <v>618</v>
      </c>
    </row>
    <row r="14" spans="1:3">
      <c r="A14" t="s">
        <v>634</v>
      </c>
      <c r="B14" s="172">
        <v>0.6875</v>
      </c>
      <c r="C14" s="173"/>
    </row>
    <row r="15" spans="1:3">
      <c r="A15" t="s">
        <v>633</v>
      </c>
      <c r="B15" s="172">
        <v>0.71875</v>
      </c>
    </row>
    <row r="16" spans="1:3">
      <c r="A16" t="s">
        <v>632</v>
      </c>
      <c r="B16" s="172">
        <v>0.72916666666666663</v>
      </c>
    </row>
    <row r="17" spans="1:3">
      <c r="A17" t="s">
        <v>631</v>
      </c>
      <c r="B17" s="172">
        <v>0.75</v>
      </c>
      <c r="C17" s="173" t="s">
        <v>618</v>
      </c>
    </row>
    <row r="18" spans="1:3">
      <c r="A18" t="s">
        <v>630</v>
      </c>
      <c r="B18" s="172">
        <v>0.8125</v>
      </c>
      <c r="C18" s="173"/>
    </row>
    <row r="19" spans="1:3">
      <c r="A19" t="s">
        <v>629</v>
      </c>
      <c r="B19" s="172">
        <v>0.875</v>
      </c>
    </row>
    <row r="20" spans="1:3">
      <c r="A20" t="s">
        <v>628</v>
      </c>
    </row>
    <row r="22" spans="1:3">
      <c r="A22" t="s">
        <v>627</v>
      </c>
    </row>
    <row r="23" spans="1:3">
      <c r="A23" t="s">
        <v>626</v>
      </c>
      <c r="B23" s="172">
        <v>0.41666666666666669</v>
      </c>
    </row>
    <row r="24" spans="1:3">
      <c r="A24" t="s">
        <v>625</v>
      </c>
      <c r="B24" s="172">
        <v>0.4375</v>
      </c>
    </row>
    <row r="25" spans="1:3">
      <c r="A25" t="s">
        <v>624</v>
      </c>
      <c r="B25" s="172">
        <v>0.45833333333333331</v>
      </c>
      <c r="C25" s="173" t="s">
        <v>623</v>
      </c>
    </row>
    <row r="26" spans="1:3">
      <c r="A26" t="s">
        <v>622</v>
      </c>
      <c r="B26" s="172">
        <v>0.5625</v>
      </c>
      <c r="C26" s="173"/>
    </row>
    <row r="27" spans="1:3">
      <c r="A27" t="s">
        <v>621</v>
      </c>
      <c r="B27" s="172">
        <v>0.58333333333333337</v>
      </c>
    </row>
    <row r="28" spans="1:3">
      <c r="A28" t="s">
        <v>620</v>
      </c>
      <c r="B28" s="172">
        <v>0.60416666666666663</v>
      </c>
    </row>
    <row r="29" spans="1:3">
      <c r="A29" t="s">
        <v>619</v>
      </c>
      <c r="B29" s="172">
        <v>0.625</v>
      </c>
      <c r="C29" s="173" t="s">
        <v>618</v>
      </c>
    </row>
    <row r="30" spans="1:3">
      <c r="A30" t="s">
        <v>617</v>
      </c>
      <c r="B30" s="172">
        <v>0.69791666666666663</v>
      </c>
      <c r="C30" s="173"/>
    </row>
    <row r="31" spans="1:3">
      <c r="A31" t="s">
        <v>616</v>
      </c>
      <c r="B31" s="172">
        <v>0.71875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DH213"/>
  <sheetViews>
    <sheetView zoomScale="115" zoomScaleNormal="115" workbookViewId="0">
      <selection activeCell="F4" sqref="F4"/>
    </sheetView>
  </sheetViews>
  <sheetFormatPr defaultColWidth="10" defaultRowHeight="13.2"/>
  <cols>
    <col min="1" max="1" width="10" style="1" customWidth="1"/>
    <col min="2" max="2" width="9.6640625" style="1" bestFit="1" customWidth="1"/>
    <col min="3" max="3" width="33.88671875" style="1" bestFit="1" customWidth="1"/>
    <col min="4" max="11" width="7.109375" style="2" customWidth="1"/>
    <col min="12" max="14" width="7.109375" style="1" customWidth="1"/>
    <col min="15" max="15" width="18" style="1" bestFit="1" customWidth="1"/>
    <col min="16" max="16" width="3.5546875" style="1" bestFit="1" customWidth="1"/>
    <col min="17" max="17" width="10" style="1" customWidth="1"/>
    <col min="18" max="18" width="8.33203125" style="1" bestFit="1" customWidth="1"/>
    <col min="19" max="19" width="24.5546875" style="1" bestFit="1" customWidth="1"/>
    <col min="20" max="27" width="7.109375" style="2" customWidth="1"/>
    <col min="28" max="30" width="7.109375" style="1" customWidth="1"/>
    <col min="31" max="31" width="20.6640625" style="1" bestFit="1" customWidth="1"/>
    <col min="32" max="32" width="3.5546875" style="1" bestFit="1" customWidth="1"/>
    <col min="33" max="33" width="10" style="1" customWidth="1"/>
    <col min="34" max="34" width="8.33203125" style="1" bestFit="1" customWidth="1"/>
    <col min="35" max="35" width="20.5546875" style="1" bestFit="1" customWidth="1"/>
    <col min="36" max="43" width="7.109375" style="2" customWidth="1"/>
    <col min="44" max="46" width="7.109375" style="1" customWidth="1"/>
    <col min="47" max="47" width="13.109375" style="1" bestFit="1" customWidth="1"/>
    <col min="48" max="48" width="3.5546875" style="1" bestFit="1" customWidth="1"/>
    <col min="49" max="49" width="10" style="1" customWidth="1"/>
    <col min="50" max="50" width="8.33203125" style="1" bestFit="1" customWidth="1"/>
    <col min="51" max="51" width="20.5546875" style="1" bestFit="1" customWidth="1"/>
    <col min="52" max="59" width="7.109375" style="2" customWidth="1"/>
    <col min="60" max="62" width="7.109375" style="1" customWidth="1"/>
    <col min="63" max="63" width="13.109375" style="1" bestFit="1" customWidth="1"/>
    <col min="64" max="64" width="3.5546875" style="1" bestFit="1" customWidth="1"/>
    <col min="65" max="65" width="10" style="1" customWidth="1"/>
    <col min="66" max="66" width="8.33203125" style="1" bestFit="1" customWidth="1"/>
    <col min="67" max="67" width="20.109375" style="1" bestFit="1" customWidth="1"/>
    <col min="68" max="75" width="7.109375" style="2" customWidth="1"/>
    <col min="76" max="78" width="7.109375" style="1" customWidth="1"/>
    <col min="79" max="79" width="13.109375" style="1" bestFit="1" customWidth="1"/>
    <col min="80" max="80" width="3.5546875" style="1" bestFit="1" customWidth="1"/>
    <col min="81" max="81" width="10" style="1"/>
    <col min="82" max="82" width="8.33203125" style="1" bestFit="1" customWidth="1"/>
    <col min="83" max="83" width="19.88671875" style="1" bestFit="1" customWidth="1"/>
    <col min="84" max="94" width="7.109375" style="1" customWidth="1"/>
    <col min="95" max="95" width="18.6640625" style="1" bestFit="1" customWidth="1"/>
    <col min="96" max="96" width="3.5546875" style="1" bestFit="1" customWidth="1"/>
    <col min="97" max="97" width="10" style="1"/>
    <col min="98" max="98" width="8.33203125" style="1" bestFit="1" customWidth="1"/>
    <col min="99" max="99" width="19.88671875" style="1" bestFit="1" customWidth="1"/>
    <col min="100" max="110" width="7.109375" style="1" customWidth="1"/>
    <col min="111" max="111" width="18.6640625" style="1" bestFit="1" customWidth="1"/>
    <col min="112" max="112" width="3.5546875" style="1" bestFit="1" customWidth="1"/>
    <col min="113" max="16384" width="10" style="1"/>
  </cols>
  <sheetData>
    <row r="1" spans="2:112" ht="13.8" thickBot="1"/>
    <row r="2" spans="2:112" ht="25.2" thickBot="1">
      <c r="B2" s="223" t="str">
        <f>CONCATENATE("HQ: ",H3," - ",ROUNDDOWN((H3/$C$3)*100,1),"%")</f>
        <v>HQ: 635 - 14.1%</v>
      </c>
      <c r="C2" s="224"/>
      <c r="D2" s="224"/>
      <c r="E2" s="224"/>
      <c r="F2" s="224"/>
      <c r="G2" s="224"/>
      <c r="H2" s="224"/>
      <c r="I2" s="224"/>
      <c r="J2" s="224"/>
      <c r="K2" s="224"/>
      <c r="L2" s="224"/>
      <c r="M2" s="224"/>
      <c r="N2" s="224"/>
      <c r="O2" s="224"/>
      <c r="P2" s="225"/>
      <c r="R2" s="223" t="str">
        <f>CONCATENATE("Elites: ",X3," - ",ROUNDDOWN((X3/$C$3)*100,1),"%")</f>
        <v>Elites: 1724 - 38.5%</v>
      </c>
      <c r="S2" s="224"/>
      <c r="T2" s="224"/>
      <c r="U2" s="224"/>
      <c r="V2" s="224"/>
      <c r="W2" s="224"/>
      <c r="X2" s="224"/>
      <c r="Y2" s="224"/>
      <c r="Z2" s="224"/>
      <c r="AA2" s="224"/>
      <c r="AB2" s="224"/>
      <c r="AC2" s="224"/>
      <c r="AD2" s="224"/>
      <c r="AE2" s="224"/>
      <c r="AF2" s="225"/>
      <c r="AH2" s="223" t="str">
        <f>CONCATENATE("Troops: ",AN3," - ",ROUNDDOWN((AN3/$C$3)*100,1),"%")</f>
        <v>Troops: 705 - 15.7%</v>
      </c>
      <c r="AI2" s="224"/>
      <c r="AJ2" s="224"/>
      <c r="AK2" s="224"/>
      <c r="AL2" s="224"/>
      <c r="AM2" s="224"/>
      <c r="AN2" s="224"/>
      <c r="AO2" s="224"/>
      <c r="AP2" s="224"/>
      <c r="AQ2" s="224"/>
      <c r="AR2" s="224"/>
      <c r="AS2" s="224"/>
      <c r="AT2" s="224"/>
      <c r="AU2" s="224"/>
      <c r="AV2" s="225"/>
      <c r="AX2" s="223" t="str">
        <f>CONCATENATE("Fast Attack: ",BD3," - ",ROUNDDOWN((BD3/$C$3)*100,1),"%")</f>
        <v>Fast Attack: 310 - 6.9%</v>
      </c>
      <c r="AY2" s="224"/>
      <c r="AZ2" s="224"/>
      <c r="BA2" s="224"/>
      <c r="BB2" s="224"/>
      <c r="BC2" s="224"/>
      <c r="BD2" s="224"/>
      <c r="BE2" s="224"/>
      <c r="BF2" s="224"/>
      <c r="BG2" s="224"/>
      <c r="BH2" s="224"/>
      <c r="BI2" s="224"/>
      <c r="BJ2" s="224"/>
      <c r="BK2" s="224"/>
      <c r="BL2" s="225"/>
      <c r="BN2" s="223" t="str">
        <f>CONCATENATE("Heavy Support: ",BT3," - ",ROUNDDOWN((BT3/$C$3)*100,1),"%")</f>
        <v>Heavy Support: 255 - 5.6%</v>
      </c>
      <c r="BO2" s="224"/>
      <c r="BP2" s="224"/>
      <c r="BQ2" s="224"/>
      <c r="BR2" s="224"/>
      <c r="BS2" s="224"/>
      <c r="BT2" s="224"/>
      <c r="BU2" s="224"/>
      <c r="BV2" s="224"/>
      <c r="BW2" s="224"/>
      <c r="BX2" s="224"/>
      <c r="BY2" s="224"/>
      <c r="BZ2" s="224"/>
      <c r="CA2" s="224"/>
      <c r="CB2" s="225"/>
      <c r="CD2" s="223" t="str">
        <f>CONCATENATE("Dedicated Transports: ",CJ3," - ",ROUNDDOWN((CJ3/$C$3)*100,1),"%")</f>
        <v>Dedicated Transports: 371 - 8.2%</v>
      </c>
      <c r="CE2" s="224"/>
      <c r="CF2" s="224"/>
      <c r="CG2" s="224"/>
      <c r="CH2" s="224"/>
      <c r="CI2" s="224"/>
      <c r="CJ2" s="224"/>
      <c r="CK2" s="224"/>
      <c r="CL2" s="224"/>
      <c r="CM2" s="224"/>
      <c r="CN2" s="224"/>
      <c r="CO2" s="224"/>
      <c r="CP2" s="224"/>
      <c r="CQ2" s="224"/>
      <c r="CR2" s="225"/>
      <c r="CT2" s="223" t="str">
        <f>CONCATENATE("Apocalypse: ",CZ3," - ",ROUNDDOWN((CZ3/$C$3)*100,1),"%")</f>
        <v>Apocalypse: 475 - 10.6%</v>
      </c>
      <c r="CU2" s="224"/>
      <c r="CV2" s="224"/>
      <c r="CW2" s="224"/>
      <c r="CX2" s="224"/>
      <c r="CY2" s="224"/>
      <c r="CZ2" s="224"/>
      <c r="DA2" s="224"/>
      <c r="DB2" s="224"/>
      <c r="DC2" s="224"/>
      <c r="DD2" s="224"/>
      <c r="DE2" s="224"/>
      <c r="DF2" s="224"/>
      <c r="DG2" s="224"/>
      <c r="DH2" s="225"/>
    </row>
    <row r="3" spans="2:112" s="4" customFormat="1" ht="10.8" thickBot="1">
      <c r="B3" s="52" t="s">
        <v>30</v>
      </c>
      <c r="C3" s="53">
        <f>H3+X3+AN3+BD3+BT3+CJ3+CZ3</f>
        <v>4475</v>
      </c>
      <c r="D3" s="54">
        <f>F3-C3</f>
        <v>25</v>
      </c>
      <c r="E3" s="63" t="str">
        <f>IF(D3&gt;0,"under","over")</f>
        <v>under</v>
      </c>
      <c r="F3" s="64">
        <v>4500</v>
      </c>
      <c r="G3" s="5"/>
      <c r="H3" s="5">
        <f>P83+P4+P45</f>
        <v>635</v>
      </c>
      <c r="I3" s="5"/>
      <c r="J3" s="53" t="s">
        <v>242</v>
      </c>
      <c r="K3" s="5"/>
      <c r="M3" s="4">
        <f>(ROUNDDOWN((C3/1000),0))+AC3+AS3+BI3+BY3+CO3+DE3+(P84+P5+P46)</f>
        <v>74</v>
      </c>
      <c r="T3" s="5"/>
      <c r="U3" s="5"/>
      <c r="V3" s="5"/>
      <c r="W3" s="5"/>
      <c r="X3" s="5">
        <f>AF4+AF36+AF70+AF102+AF118+AF135</f>
        <v>1724</v>
      </c>
      <c r="Y3" s="5"/>
      <c r="Z3" s="53" t="s">
        <v>242</v>
      </c>
      <c r="AA3" s="5"/>
      <c r="AC3" s="4">
        <f>AF5+AF37+AF71+AF103+AF119+AF136</f>
        <v>1</v>
      </c>
      <c r="AJ3" s="5"/>
      <c r="AK3" s="5"/>
      <c r="AL3" s="5"/>
      <c r="AM3" s="5"/>
      <c r="AN3" s="5">
        <f>AV4+AV47+AV81</f>
        <v>705</v>
      </c>
      <c r="AO3" s="5"/>
      <c r="AP3" s="53" t="s">
        <v>242</v>
      </c>
      <c r="AQ3" s="5"/>
      <c r="AS3" s="4">
        <f>AV5+AV48+AV82</f>
        <v>3</v>
      </c>
      <c r="AZ3" s="5"/>
      <c r="BA3" s="5"/>
      <c r="BB3" s="5"/>
      <c r="BC3" s="5"/>
      <c r="BD3" s="5">
        <f>BL4+BL39</f>
        <v>310</v>
      </c>
      <c r="BE3" s="5"/>
      <c r="BF3" s="53" t="s">
        <v>242</v>
      </c>
      <c r="BG3" s="5"/>
      <c r="BI3" s="4">
        <f>BL5+BL40</f>
        <v>-1</v>
      </c>
      <c r="BN3" s="51"/>
      <c r="BO3" s="51"/>
      <c r="BP3" s="51"/>
      <c r="BQ3" s="51"/>
      <c r="BR3" s="51"/>
      <c r="BS3" s="51"/>
      <c r="BT3" s="51">
        <f>CB4+CB19</f>
        <v>255</v>
      </c>
      <c r="BU3" s="51"/>
      <c r="BV3" s="53" t="s">
        <v>242</v>
      </c>
      <c r="BW3" s="51"/>
      <c r="BX3" s="51"/>
      <c r="BY3" s="51">
        <f>CB5+CB20</f>
        <v>0</v>
      </c>
      <c r="BZ3" s="51"/>
      <c r="CA3" s="51"/>
      <c r="CB3" s="51"/>
      <c r="CD3" s="51"/>
      <c r="CE3" s="51"/>
      <c r="CF3" s="51"/>
      <c r="CG3" s="51"/>
      <c r="CH3" s="51"/>
      <c r="CI3" s="51"/>
      <c r="CJ3" s="51">
        <f>CR4+CR24+CR44</f>
        <v>371</v>
      </c>
      <c r="CK3" s="51"/>
      <c r="CL3" s="53" t="s">
        <v>242</v>
      </c>
      <c r="CM3" s="51"/>
      <c r="CN3" s="51"/>
      <c r="CO3" s="51">
        <f>CR5+CR25+CR44</f>
        <v>80</v>
      </c>
      <c r="CP3" s="51"/>
      <c r="CQ3" s="51"/>
      <c r="CR3" s="51"/>
      <c r="CT3" s="51"/>
      <c r="CU3" s="51"/>
      <c r="CV3" s="51"/>
      <c r="CW3" s="51"/>
      <c r="CX3" s="51"/>
      <c r="CY3" s="51"/>
      <c r="CZ3" s="51">
        <f>DH4</f>
        <v>475</v>
      </c>
      <c r="DA3" s="51"/>
      <c r="DB3" s="53" t="s">
        <v>242</v>
      </c>
      <c r="DC3" s="51"/>
      <c r="DD3" s="51"/>
      <c r="DE3" s="51">
        <f>DH5</f>
        <v>-3</v>
      </c>
      <c r="DF3" s="51"/>
      <c r="DG3" s="51"/>
      <c r="DH3" s="51"/>
    </row>
    <row r="4" spans="2:112" s="4" customFormat="1">
      <c r="B4" s="6" t="s">
        <v>0</v>
      </c>
      <c r="C4" s="221" t="s">
        <v>293</v>
      </c>
      <c r="D4" s="221"/>
      <c r="E4" s="222"/>
      <c r="F4" s="9" t="s">
        <v>1</v>
      </c>
      <c r="G4" s="8"/>
      <c r="H4" s="8" t="s">
        <v>326</v>
      </c>
      <c r="I4" s="8"/>
      <c r="J4" s="8"/>
      <c r="K4" s="8"/>
      <c r="L4" s="10"/>
      <c r="M4" s="7"/>
      <c r="N4" s="7"/>
      <c r="O4" s="7" t="s">
        <v>2</v>
      </c>
      <c r="P4" s="11">
        <f>SUM(N7:N43)</f>
        <v>170</v>
      </c>
      <c r="R4" s="6" t="s">
        <v>0</v>
      </c>
      <c r="S4" s="221" t="s">
        <v>312</v>
      </c>
      <c r="T4" s="221"/>
      <c r="U4" s="222"/>
      <c r="V4" s="9" t="s">
        <v>1</v>
      </c>
      <c r="W4" s="8"/>
      <c r="X4" s="8" t="s">
        <v>331</v>
      </c>
      <c r="Y4" s="8"/>
      <c r="Z4" s="8"/>
      <c r="AA4" s="8"/>
      <c r="AB4" s="10"/>
      <c r="AC4" s="7"/>
      <c r="AD4" s="7"/>
      <c r="AE4" s="7" t="s">
        <v>2</v>
      </c>
      <c r="AF4" s="11">
        <f>SUM(AD7:AD34)</f>
        <v>244</v>
      </c>
      <c r="AG4" s="1"/>
      <c r="AH4" s="6" t="s">
        <v>0</v>
      </c>
      <c r="AI4" s="221" t="s">
        <v>351</v>
      </c>
      <c r="AJ4" s="221"/>
      <c r="AK4" s="222"/>
      <c r="AL4" s="9" t="s">
        <v>1</v>
      </c>
      <c r="AM4" s="8"/>
      <c r="AN4" s="8" t="s">
        <v>326</v>
      </c>
      <c r="AO4" s="8"/>
      <c r="AP4" s="8"/>
      <c r="AQ4" s="8"/>
      <c r="AR4" s="10"/>
      <c r="AS4" s="7"/>
      <c r="AT4" s="7"/>
      <c r="AU4" s="82" t="s">
        <v>2</v>
      </c>
      <c r="AV4" s="11">
        <f>SUM(AT7:AT45)</f>
        <v>375</v>
      </c>
      <c r="AW4" s="1"/>
      <c r="AX4" s="6" t="s">
        <v>0</v>
      </c>
      <c r="AY4" s="221" t="s">
        <v>478</v>
      </c>
      <c r="AZ4" s="221"/>
      <c r="BA4" s="222"/>
      <c r="BB4" s="9" t="s">
        <v>1</v>
      </c>
      <c r="BC4" s="8"/>
      <c r="BD4" s="8" t="s">
        <v>217</v>
      </c>
      <c r="BE4" s="8"/>
      <c r="BF4" s="8"/>
      <c r="BG4" s="8"/>
      <c r="BH4" s="10"/>
      <c r="BI4" s="7"/>
      <c r="BJ4" s="7"/>
      <c r="BK4" s="7" t="s">
        <v>2</v>
      </c>
      <c r="BL4" s="11">
        <f>SUM(BJ7:BJ37)</f>
        <v>180</v>
      </c>
      <c r="BM4" s="1"/>
      <c r="BN4" s="6" t="s">
        <v>0</v>
      </c>
      <c r="BO4" s="221" t="s">
        <v>233</v>
      </c>
      <c r="BP4" s="221"/>
      <c r="BQ4" s="222"/>
      <c r="BR4" s="9" t="s">
        <v>1</v>
      </c>
      <c r="BS4" s="8"/>
      <c r="BT4" s="8" t="s">
        <v>230</v>
      </c>
      <c r="BU4" s="8"/>
      <c r="BV4" s="8"/>
      <c r="BW4" s="8"/>
      <c r="BX4" s="10"/>
      <c r="BY4" s="7"/>
      <c r="BZ4" s="7"/>
      <c r="CA4" s="7" t="s">
        <v>2</v>
      </c>
      <c r="CB4" s="11">
        <f>SUM(BZ6:BZ17)</f>
        <v>155</v>
      </c>
      <c r="CC4" s="1"/>
      <c r="CD4" s="6" t="s">
        <v>0</v>
      </c>
      <c r="CE4" s="267" t="s">
        <v>160</v>
      </c>
      <c r="CF4" s="267"/>
      <c r="CG4" s="268"/>
      <c r="CH4" s="9" t="s">
        <v>1</v>
      </c>
      <c r="CI4" s="8"/>
      <c r="CJ4" s="8" t="s">
        <v>570</v>
      </c>
      <c r="CK4" s="8"/>
      <c r="CL4" s="8"/>
      <c r="CM4" s="8"/>
      <c r="CN4" s="10"/>
      <c r="CO4" s="7"/>
      <c r="CP4" s="7"/>
      <c r="CQ4" s="7" t="s">
        <v>2</v>
      </c>
      <c r="CR4" s="11">
        <f>SUM(CP6:CP22)</f>
        <v>40</v>
      </c>
      <c r="CT4" s="6" t="s">
        <v>0</v>
      </c>
      <c r="CU4" s="267" t="s">
        <v>359</v>
      </c>
      <c r="CV4" s="267"/>
      <c r="CW4" s="268"/>
      <c r="CX4" s="9" t="s">
        <v>1</v>
      </c>
      <c r="CY4" s="8"/>
      <c r="CZ4" s="8" t="s">
        <v>328</v>
      </c>
      <c r="DA4" s="8"/>
      <c r="DB4" s="8"/>
      <c r="DC4" s="8"/>
      <c r="DD4" s="10"/>
      <c r="DE4" s="7"/>
      <c r="DF4" s="7"/>
      <c r="DG4" s="7" t="s">
        <v>2</v>
      </c>
      <c r="DH4" s="11">
        <f>SUM(DF6:DF19)</f>
        <v>475</v>
      </c>
    </row>
    <row r="5" spans="2:112" s="4" customFormat="1" ht="13.8" thickBot="1">
      <c r="B5" s="12"/>
      <c r="C5" s="44"/>
      <c r="D5" s="44"/>
      <c r="E5" s="45"/>
      <c r="F5" s="83" t="s">
        <v>243</v>
      </c>
      <c r="G5" s="74"/>
      <c r="H5" s="74"/>
      <c r="I5" s="84" t="s">
        <v>333</v>
      </c>
      <c r="J5" s="74"/>
      <c r="K5" s="146">
        <v>-2</v>
      </c>
      <c r="L5" s="14"/>
      <c r="M5" s="13"/>
      <c r="N5" s="13"/>
      <c r="O5" s="81" t="s">
        <v>245</v>
      </c>
      <c r="P5" s="15">
        <f>H5+K5</f>
        <v>-2</v>
      </c>
      <c r="R5" s="12"/>
      <c r="S5" s="44"/>
      <c r="T5" s="44"/>
      <c r="U5" s="45"/>
      <c r="V5" s="83" t="s">
        <v>243</v>
      </c>
      <c r="W5" s="102"/>
      <c r="X5" s="102"/>
      <c r="Y5" s="84" t="s">
        <v>244</v>
      </c>
      <c r="Z5" s="102"/>
      <c r="AA5" s="102"/>
      <c r="AB5" s="14"/>
      <c r="AC5" s="13"/>
      <c r="AD5" s="13"/>
      <c r="AE5" s="81" t="s">
        <v>245</v>
      </c>
      <c r="AF5" s="15">
        <f>X5+AA5</f>
        <v>0</v>
      </c>
      <c r="AG5" s="1"/>
      <c r="AH5" s="12"/>
      <c r="AI5" s="44"/>
      <c r="AJ5" s="44"/>
      <c r="AK5" s="45"/>
      <c r="AL5" s="83" t="s">
        <v>243</v>
      </c>
      <c r="AM5" s="70"/>
      <c r="AN5" s="70">
        <v>2</v>
      </c>
      <c r="AO5" s="84" t="s">
        <v>244</v>
      </c>
      <c r="AP5" s="70"/>
      <c r="AQ5" s="70">
        <v>0</v>
      </c>
      <c r="AR5" s="14"/>
      <c r="AS5" s="13"/>
      <c r="AT5" s="13"/>
      <c r="AU5" s="81" t="s">
        <v>245</v>
      </c>
      <c r="AV5" s="15">
        <f>AN5+AQ5</f>
        <v>2</v>
      </c>
      <c r="AW5" s="1"/>
      <c r="AX5" s="12"/>
      <c r="AY5" s="44"/>
      <c r="AZ5" s="44"/>
      <c r="BA5" s="45"/>
      <c r="BB5" s="83" t="s">
        <v>243</v>
      </c>
      <c r="BC5" s="74"/>
      <c r="BD5" s="74"/>
      <c r="BE5" s="84" t="s">
        <v>244</v>
      </c>
      <c r="BF5" s="74"/>
      <c r="BG5" s="74">
        <v>-1</v>
      </c>
      <c r="BH5" s="14"/>
      <c r="BI5" s="13"/>
      <c r="BJ5" s="13"/>
      <c r="BK5" s="81" t="s">
        <v>245</v>
      </c>
      <c r="BL5" s="15">
        <f>BD5+BG5</f>
        <v>-1</v>
      </c>
      <c r="BM5" s="1"/>
      <c r="BN5" s="12"/>
      <c r="BO5" s="44"/>
      <c r="BP5" s="44"/>
      <c r="BQ5" s="45"/>
      <c r="BR5" s="83" t="s">
        <v>243</v>
      </c>
      <c r="BS5" s="74"/>
      <c r="BT5" s="74"/>
      <c r="BU5" s="84" t="s">
        <v>244</v>
      </c>
      <c r="BV5" s="74"/>
      <c r="BW5" s="74"/>
      <c r="BX5" s="14"/>
      <c r="BY5" s="13"/>
      <c r="BZ5" s="13"/>
      <c r="CA5" s="81" t="s">
        <v>245</v>
      </c>
      <c r="CB5" s="15">
        <f>BT5+BW5</f>
        <v>0</v>
      </c>
      <c r="CC5" s="1"/>
      <c r="CD5" s="12"/>
      <c r="CE5" s="44"/>
      <c r="CF5" s="44"/>
      <c r="CG5" s="45"/>
      <c r="CH5" s="83" t="s">
        <v>243</v>
      </c>
      <c r="CI5" s="201"/>
      <c r="CJ5" s="201"/>
      <c r="CK5" s="84" t="s">
        <v>244</v>
      </c>
      <c r="CL5" s="201"/>
      <c r="CM5" s="201"/>
      <c r="CN5" s="14"/>
      <c r="CO5" s="13"/>
      <c r="CP5" s="13"/>
      <c r="CQ5" s="81" t="s">
        <v>245</v>
      </c>
      <c r="CR5" s="15">
        <f>CJ5+CM5</f>
        <v>0</v>
      </c>
      <c r="CT5" s="12"/>
      <c r="CU5" s="44"/>
      <c r="CV5" s="44"/>
      <c r="CW5" s="45"/>
      <c r="CX5" s="83" t="s">
        <v>243</v>
      </c>
      <c r="CY5" s="153"/>
      <c r="CZ5" s="153"/>
      <c r="DA5" s="84" t="s">
        <v>244</v>
      </c>
      <c r="DB5" s="153"/>
      <c r="DC5" s="153">
        <v>-3</v>
      </c>
      <c r="DD5" s="14"/>
      <c r="DE5" s="13"/>
      <c r="DF5" s="13"/>
      <c r="DG5" s="81" t="s">
        <v>245</v>
      </c>
      <c r="DH5" s="15">
        <f>CZ5+DC5</f>
        <v>-3</v>
      </c>
    </row>
    <row r="6" spans="2:112" s="4" customFormat="1">
      <c r="B6" s="18" t="s">
        <v>3</v>
      </c>
      <c r="C6" s="19" t="s">
        <v>4</v>
      </c>
      <c r="D6" s="20" t="s">
        <v>5</v>
      </c>
      <c r="E6" s="20" t="s">
        <v>6</v>
      </c>
      <c r="F6" s="20" t="s">
        <v>7</v>
      </c>
      <c r="G6" s="20" t="s">
        <v>8</v>
      </c>
      <c r="H6" s="20" t="s">
        <v>9</v>
      </c>
      <c r="I6" s="20" t="s">
        <v>10</v>
      </c>
      <c r="J6" s="20" t="s">
        <v>11</v>
      </c>
      <c r="K6" s="20" t="s">
        <v>12</v>
      </c>
      <c r="L6" s="20" t="s">
        <v>13</v>
      </c>
      <c r="M6" s="21" t="s">
        <v>14</v>
      </c>
      <c r="N6" s="19" t="s">
        <v>15</v>
      </c>
      <c r="O6" s="22" t="s">
        <v>16</v>
      </c>
      <c r="P6" s="23"/>
      <c r="R6" s="18" t="s">
        <v>3</v>
      </c>
      <c r="S6" s="19" t="s">
        <v>4</v>
      </c>
      <c r="T6" s="20" t="s">
        <v>5</v>
      </c>
      <c r="U6" s="20" t="s">
        <v>6</v>
      </c>
      <c r="V6" s="20" t="s">
        <v>7</v>
      </c>
      <c r="W6" s="20" t="s">
        <v>8</v>
      </c>
      <c r="X6" s="20" t="s">
        <v>9</v>
      </c>
      <c r="Y6" s="20" t="s">
        <v>10</v>
      </c>
      <c r="Z6" s="20" t="s">
        <v>11</v>
      </c>
      <c r="AA6" s="20" t="s">
        <v>12</v>
      </c>
      <c r="AB6" s="20" t="s">
        <v>13</v>
      </c>
      <c r="AC6" s="21" t="s">
        <v>14</v>
      </c>
      <c r="AD6" s="19" t="s">
        <v>15</v>
      </c>
      <c r="AE6" s="22" t="s">
        <v>16</v>
      </c>
      <c r="AF6" s="23"/>
      <c r="AG6" s="1"/>
      <c r="AH6" s="18" t="s">
        <v>3</v>
      </c>
      <c r="AI6" s="19" t="s">
        <v>4</v>
      </c>
      <c r="AJ6" s="20" t="s">
        <v>5</v>
      </c>
      <c r="AK6" s="20" t="s">
        <v>6</v>
      </c>
      <c r="AL6" s="20" t="s">
        <v>7</v>
      </c>
      <c r="AM6" s="20" t="s">
        <v>8</v>
      </c>
      <c r="AN6" s="20" t="s">
        <v>9</v>
      </c>
      <c r="AO6" s="20" t="s">
        <v>10</v>
      </c>
      <c r="AP6" s="20" t="s">
        <v>11</v>
      </c>
      <c r="AQ6" s="20" t="s">
        <v>12</v>
      </c>
      <c r="AR6" s="20" t="s">
        <v>13</v>
      </c>
      <c r="AS6" s="21" t="s">
        <v>14</v>
      </c>
      <c r="AT6" s="19" t="s">
        <v>15</v>
      </c>
      <c r="AU6" s="22" t="s">
        <v>16</v>
      </c>
      <c r="AV6" s="23"/>
      <c r="AW6" s="1"/>
      <c r="AX6" s="18" t="s">
        <v>3</v>
      </c>
      <c r="AY6" s="19" t="s">
        <v>4</v>
      </c>
      <c r="AZ6" s="20" t="s">
        <v>5</v>
      </c>
      <c r="BA6" s="20" t="s">
        <v>6</v>
      </c>
      <c r="BB6" s="20" t="s">
        <v>7</v>
      </c>
      <c r="BC6" s="20" t="s">
        <v>8</v>
      </c>
      <c r="BD6" s="20" t="s">
        <v>9</v>
      </c>
      <c r="BE6" s="20" t="s">
        <v>10</v>
      </c>
      <c r="BF6" s="20" t="s">
        <v>11</v>
      </c>
      <c r="BG6" s="20" t="s">
        <v>12</v>
      </c>
      <c r="BH6" s="20" t="s">
        <v>13</v>
      </c>
      <c r="BI6" s="21" t="s">
        <v>14</v>
      </c>
      <c r="BJ6" s="19" t="s">
        <v>15</v>
      </c>
      <c r="BK6" s="22" t="s">
        <v>16</v>
      </c>
      <c r="BL6" s="23"/>
      <c r="BM6" s="1"/>
      <c r="BN6" s="18" t="s">
        <v>3</v>
      </c>
      <c r="BO6" s="21" t="s">
        <v>17</v>
      </c>
      <c r="BP6" s="76"/>
      <c r="BQ6" s="20" t="s">
        <v>6</v>
      </c>
      <c r="BR6" s="231" t="s">
        <v>18</v>
      </c>
      <c r="BS6" s="232"/>
      <c r="BT6" s="233"/>
      <c r="BU6" s="231" t="s">
        <v>19</v>
      </c>
      <c r="BV6" s="233"/>
      <c r="BW6" s="231" t="s">
        <v>20</v>
      </c>
      <c r="BX6" s="233"/>
      <c r="BY6" s="21" t="s">
        <v>14</v>
      </c>
      <c r="BZ6" s="19" t="s">
        <v>15</v>
      </c>
      <c r="CA6" s="22" t="s">
        <v>16</v>
      </c>
      <c r="CB6" s="23"/>
      <c r="CC6" s="1"/>
      <c r="CD6" s="18" t="s">
        <v>3</v>
      </c>
      <c r="CE6" s="21" t="s">
        <v>17</v>
      </c>
      <c r="CF6" s="203"/>
      <c r="CG6" s="20" t="s">
        <v>6</v>
      </c>
      <c r="CH6" s="231" t="s">
        <v>18</v>
      </c>
      <c r="CI6" s="232"/>
      <c r="CJ6" s="233"/>
      <c r="CK6" s="231" t="s">
        <v>19</v>
      </c>
      <c r="CL6" s="233"/>
      <c r="CM6" s="231" t="s">
        <v>20</v>
      </c>
      <c r="CN6" s="233"/>
      <c r="CO6" s="21" t="s">
        <v>14</v>
      </c>
      <c r="CP6" s="19" t="s">
        <v>15</v>
      </c>
      <c r="CQ6" s="22" t="s">
        <v>16</v>
      </c>
      <c r="CR6" s="23"/>
      <c r="CT6" s="18" t="s">
        <v>3</v>
      </c>
      <c r="CU6" s="21" t="s">
        <v>17</v>
      </c>
      <c r="CV6" s="155"/>
      <c r="CW6" s="20" t="s">
        <v>6</v>
      </c>
      <c r="CX6" s="231" t="s">
        <v>18</v>
      </c>
      <c r="CY6" s="232"/>
      <c r="CZ6" s="233"/>
      <c r="DA6" s="231" t="s">
        <v>19</v>
      </c>
      <c r="DB6" s="233"/>
      <c r="DC6" s="231" t="s">
        <v>20</v>
      </c>
      <c r="DD6" s="233"/>
      <c r="DE6" s="21" t="s">
        <v>14</v>
      </c>
      <c r="DF6" s="19" t="s">
        <v>15</v>
      </c>
      <c r="DG6" s="22" t="s">
        <v>16</v>
      </c>
      <c r="DH6" s="23"/>
    </row>
    <row r="7" spans="2:112" s="4" customFormat="1">
      <c r="B7" s="24">
        <v>1</v>
      </c>
      <c r="C7" s="3" t="s">
        <v>293</v>
      </c>
      <c r="D7" s="25">
        <v>5</v>
      </c>
      <c r="E7" s="25">
        <v>5</v>
      </c>
      <c r="F7" s="25">
        <v>4</v>
      </c>
      <c r="G7" s="25">
        <v>4</v>
      </c>
      <c r="H7" s="25">
        <v>4</v>
      </c>
      <c r="I7" s="25">
        <v>5</v>
      </c>
      <c r="J7" s="25">
        <v>3</v>
      </c>
      <c r="K7" s="25">
        <v>10</v>
      </c>
      <c r="L7" s="25" t="s">
        <v>173</v>
      </c>
      <c r="M7" s="26">
        <v>140</v>
      </c>
      <c r="N7" s="3">
        <f>B7*M7</f>
        <v>140</v>
      </c>
      <c r="O7" s="60" t="s">
        <v>131</v>
      </c>
      <c r="P7" s="15"/>
      <c r="R7" s="24">
        <v>4</v>
      </c>
      <c r="S7" s="3" t="s">
        <v>252</v>
      </c>
      <c r="T7" s="25">
        <v>5</v>
      </c>
      <c r="U7" s="25">
        <v>4</v>
      </c>
      <c r="V7" s="25">
        <v>4</v>
      </c>
      <c r="W7" s="25">
        <v>4</v>
      </c>
      <c r="X7" s="25">
        <v>1</v>
      </c>
      <c r="Y7" s="25">
        <v>4</v>
      </c>
      <c r="Z7" s="25">
        <v>2</v>
      </c>
      <c r="AA7" s="25">
        <v>9</v>
      </c>
      <c r="AB7" s="25" t="s">
        <v>173</v>
      </c>
      <c r="AC7" s="26">
        <v>32</v>
      </c>
      <c r="AD7" s="3">
        <f>R7*AC7</f>
        <v>128</v>
      </c>
      <c r="AE7" s="60" t="s">
        <v>131</v>
      </c>
      <c r="AF7" s="15"/>
      <c r="AG7" s="1"/>
      <c r="AH7" s="24">
        <v>19</v>
      </c>
      <c r="AI7" s="3" t="s">
        <v>152</v>
      </c>
      <c r="AJ7" s="25">
        <v>4</v>
      </c>
      <c r="AK7" s="25">
        <v>4</v>
      </c>
      <c r="AL7" s="25">
        <v>4</v>
      </c>
      <c r="AM7" s="25">
        <v>4</v>
      </c>
      <c r="AN7" s="25">
        <v>1</v>
      </c>
      <c r="AO7" s="25">
        <v>4</v>
      </c>
      <c r="AP7" s="25">
        <v>1</v>
      </c>
      <c r="AQ7" s="25">
        <v>8</v>
      </c>
      <c r="AR7" s="25" t="s">
        <v>36</v>
      </c>
      <c r="AS7" s="26">
        <v>16</v>
      </c>
      <c r="AT7" s="3">
        <f>AH7*AS7</f>
        <v>304</v>
      </c>
      <c r="AU7" s="13"/>
      <c r="AV7" s="15"/>
      <c r="AW7" s="1"/>
      <c r="AX7" s="24">
        <v>4</v>
      </c>
      <c r="AY7" s="3" t="s">
        <v>323</v>
      </c>
      <c r="AZ7" s="25">
        <v>4</v>
      </c>
      <c r="BA7" s="25">
        <v>4</v>
      </c>
      <c r="BB7" s="25">
        <v>4</v>
      </c>
      <c r="BC7" s="25" t="s">
        <v>161</v>
      </c>
      <c r="BD7" s="25">
        <v>1</v>
      </c>
      <c r="BE7" s="25">
        <v>4</v>
      </c>
      <c r="BF7" s="25">
        <v>1</v>
      </c>
      <c r="BG7" s="25">
        <v>8</v>
      </c>
      <c r="BH7" s="25" t="s">
        <v>36</v>
      </c>
      <c r="BI7" s="26">
        <v>23</v>
      </c>
      <c r="BJ7" s="3">
        <f>BI7*AX7</f>
        <v>92</v>
      </c>
      <c r="BK7" s="13"/>
      <c r="BL7" s="15"/>
      <c r="BM7" s="1"/>
      <c r="BN7" s="24">
        <v>1</v>
      </c>
      <c r="BO7" s="26" t="s">
        <v>233</v>
      </c>
      <c r="BP7" s="73"/>
      <c r="BQ7" s="25">
        <v>4</v>
      </c>
      <c r="BR7" s="226">
        <v>13</v>
      </c>
      <c r="BS7" s="227"/>
      <c r="BT7" s="228"/>
      <c r="BU7" s="226">
        <v>12</v>
      </c>
      <c r="BV7" s="228"/>
      <c r="BW7" s="226">
        <v>10</v>
      </c>
      <c r="BX7" s="228"/>
      <c r="BY7" s="26">
        <v>145</v>
      </c>
      <c r="BZ7" s="3">
        <f>BN7*BY7</f>
        <v>145</v>
      </c>
      <c r="CA7" s="13"/>
      <c r="CB7" s="15"/>
      <c r="CC7" s="1"/>
      <c r="CD7" s="24">
        <v>1</v>
      </c>
      <c r="CE7" s="26" t="s">
        <v>160</v>
      </c>
      <c r="CF7" s="200"/>
      <c r="CG7" s="25">
        <v>4</v>
      </c>
      <c r="CH7" s="226">
        <v>11</v>
      </c>
      <c r="CI7" s="227"/>
      <c r="CJ7" s="228"/>
      <c r="CK7" s="226">
        <v>11</v>
      </c>
      <c r="CL7" s="228"/>
      <c r="CM7" s="226">
        <v>10</v>
      </c>
      <c r="CN7" s="228"/>
      <c r="CO7" s="26">
        <v>35</v>
      </c>
      <c r="CP7" s="3">
        <f>CD7*CO7</f>
        <v>35</v>
      </c>
      <c r="CQ7" s="13"/>
      <c r="CR7" s="15"/>
      <c r="CT7" s="24">
        <v>1</v>
      </c>
      <c r="CU7" s="26" t="s">
        <v>360</v>
      </c>
      <c r="CV7" s="154"/>
      <c r="CW7" s="25" t="s">
        <v>228</v>
      </c>
      <c r="CX7" s="226">
        <v>14</v>
      </c>
      <c r="CY7" s="227"/>
      <c r="CZ7" s="228"/>
      <c r="DA7" s="226">
        <v>13</v>
      </c>
      <c r="DB7" s="228"/>
      <c r="DC7" s="226">
        <v>12</v>
      </c>
      <c r="DD7" s="228"/>
      <c r="DE7" s="26">
        <v>450</v>
      </c>
      <c r="DF7" s="3">
        <f>CT7*DE7</f>
        <v>450</v>
      </c>
      <c r="DG7" s="13"/>
      <c r="DH7" s="15"/>
    </row>
    <row r="8" spans="2:112" s="4" customFormat="1" ht="13.8" thickBot="1">
      <c r="B8" s="24"/>
      <c r="C8" s="3"/>
      <c r="D8" s="25"/>
      <c r="E8" s="25"/>
      <c r="F8" s="25"/>
      <c r="G8" s="25"/>
      <c r="H8" s="25"/>
      <c r="I8" s="25"/>
      <c r="J8" s="25"/>
      <c r="K8" s="25"/>
      <c r="L8" s="25"/>
      <c r="M8" s="26"/>
      <c r="N8" s="3"/>
      <c r="O8" s="13"/>
      <c r="P8" s="15"/>
      <c r="R8" s="24">
        <v>1</v>
      </c>
      <c r="S8" s="3" t="s">
        <v>253</v>
      </c>
      <c r="T8" s="25">
        <v>5</v>
      </c>
      <c r="U8" s="25">
        <v>4</v>
      </c>
      <c r="V8" s="25">
        <v>4</v>
      </c>
      <c r="W8" s="25">
        <v>4</v>
      </c>
      <c r="X8" s="25">
        <v>2</v>
      </c>
      <c r="Y8" s="25">
        <v>4</v>
      </c>
      <c r="Z8" s="25">
        <v>3</v>
      </c>
      <c r="AA8" s="25">
        <v>10</v>
      </c>
      <c r="AB8" s="25" t="s">
        <v>173</v>
      </c>
      <c r="AC8" s="26">
        <f>100-64</f>
        <v>36</v>
      </c>
      <c r="AD8" s="3">
        <f>R8*AC8</f>
        <v>36</v>
      </c>
      <c r="AE8" s="60" t="s">
        <v>131</v>
      </c>
      <c r="AF8" s="15"/>
      <c r="AG8" s="1"/>
      <c r="AH8" s="24">
        <v>1</v>
      </c>
      <c r="AI8" s="3" t="s">
        <v>235</v>
      </c>
      <c r="AJ8" s="25">
        <v>4</v>
      </c>
      <c r="AK8" s="25">
        <v>4</v>
      </c>
      <c r="AL8" s="25">
        <v>4</v>
      </c>
      <c r="AM8" s="25">
        <v>4</v>
      </c>
      <c r="AN8" s="25">
        <v>1</v>
      </c>
      <c r="AO8" s="25">
        <v>4</v>
      </c>
      <c r="AP8" s="25">
        <v>1</v>
      </c>
      <c r="AQ8" s="25">
        <v>8</v>
      </c>
      <c r="AR8" s="25" t="s">
        <v>36</v>
      </c>
      <c r="AS8" s="26">
        <v>16</v>
      </c>
      <c r="AT8" s="3">
        <f>AH8*AS8</f>
        <v>16</v>
      </c>
      <c r="AU8" s="13"/>
      <c r="AV8" s="15"/>
      <c r="AW8" s="1"/>
      <c r="AX8" s="24">
        <v>1</v>
      </c>
      <c r="AY8" s="3" t="s">
        <v>324</v>
      </c>
      <c r="AZ8" s="25">
        <v>4</v>
      </c>
      <c r="BA8" s="25">
        <v>4</v>
      </c>
      <c r="BB8" s="25">
        <v>4</v>
      </c>
      <c r="BC8" s="25" t="s">
        <v>161</v>
      </c>
      <c r="BD8" s="25">
        <v>1</v>
      </c>
      <c r="BE8" s="25">
        <v>4</v>
      </c>
      <c r="BF8" s="25">
        <v>1</v>
      </c>
      <c r="BG8" s="25">
        <v>9</v>
      </c>
      <c r="BH8" s="25" t="s">
        <v>36</v>
      </c>
      <c r="BI8" s="26">
        <f>115-92</f>
        <v>23</v>
      </c>
      <c r="BJ8" s="3">
        <f>BI8*AX8</f>
        <v>23</v>
      </c>
      <c r="BK8" s="13"/>
      <c r="BL8" s="15"/>
      <c r="BM8" s="1"/>
      <c r="BN8" s="24"/>
      <c r="BO8" s="26"/>
      <c r="BP8" s="73"/>
      <c r="BQ8" s="25"/>
      <c r="BR8" s="72"/>
      <c r="BS8" s="74"/>
      <c r="BT8" s="73"/>
      <c r="BU8" s="72"/>
      <c r="BV8" s="73"/>
      <c r="BW8" s="72"/>
      <c r="BX8" s="14"/>
      <c r="BY8" s="26"/>
      <c r="BZ8" s="3"/>
      <c r="CA8" s="13"/>
      <c r="CB8" s="15"/>
      <c r="CC8" s="1"/>
      <c r="CD8" s="24"/>
      <c r="CE8" s="26"/>
      <c r="CF8" s="200"/>
      <c r="CG8" s="25"/>
      <c r="CH8" s="199"/>
      <c r="CI8" s="201"/>
      <c r="CJ8" s="200"/>
      <c r="CK8" s="199"/>
      <c r="CL8" s="200"/>
      <c r="CM8" s="199"/>
      <c r="CN8" s="14"/>
      <c r="CO8" s="26"/>
      <c r="CP8" s="3"/>
      <c r="CQ8" s="13"/>
      <c r="CR8" s="15"/>
      <c r="CT8" s="24"/>
      <c r="CU8" s="26"/>
      <c r="CV8" s="154"/>
      <c r="CW8" s="25"/>
      <c r="CX8" s="152"/>
      <c r="CY8" s="153"/>
      <c r="CZ8" s="154"/>
      <c r="DA8" s="152"/>
      <c r="DB8" s="154"/>
      <c r="DC8" s="152"/>
      <c r="DD8" s="14"/>
      <c r="DE8" s="26"/>
      <c r="DF8" s="3"/>
      <c r="DG8" s="13"/>
      <c r="DH8" s="15"/>
    </row>
    <row r="9" spans="2:112" s="4" customFormat="1" ht="13.8" thickBot="1">
      <c r="B9" s="27"/>
      <c r="C9" s="28"/>
      <c r="D9" s="29"/>
      <c r="E9" s="29"/>
      <c r="F9" s="29"/>
      <c r="G9" s="29"/>
      <c r="H9" s="29"/>
      <c r="I9" s="29"/>
      <c r="J9" s="29"/>
      <c r="K9" s="29"/>
      <c r="L9" s="29"/>
      <c r="M9" s="30"/>
      <c r="N9" s="28"/>
      <c r="O9" s="16"/>
      <c r="P9" s="17"/>
      <c r="R9" s="27"/>
      <c r="S9" s="28"/>
      <c r="T9" s="29"/>
      <c r="U9" s="29"/>
      <c r="V9" s="29"/>
      <c r="W9" s="29"/>
      <c r="X9" s="29"/>
      <c r="Y9" s="29"/>
      <c r="Z9" s="29"/>
      <c r="AA9" s="29"/>
      <c r="AB9" s="29"/>
      <c r="AC9" s="30"/>
      <c r="AD9" s="28"/>
      <c r="AE9" s="16"/>
      <c r="AF9" s="17"/>
      <c r="AG9" s="1"/>
      <c r="AH9" s="24">
        <v>1</v>
      </c>
      <c r="AI9" s="3" t="s">
        <v>352</v>
      </c>
      <c r="AJ9" s="25">
        <v>5</v>
      </c>
      <c r="AK9" s="25">
        <v>4</v>
      </c>
      <c r="AL9" s="25">
        <v>4</v>
      </c>
      <c r="AM9" s="25">
        <v>4</v>
      </c>
      <c r="AN9" s="25">
        <v>1</v>
      </c>
      <c r="AO9" s="25">
        <v>4</v>
      </c>
      <c r="AP9" s="25">
        <v>3</v>
      </c>
      <c r="AQ9" s="25">
        <v>8</v>
      </c>
      <c r="AR9" s="25" t="s">
        <v>36</v>
      </c>
      <c r="AS9" s="72" t="s">
        <v>237</v>
      </c>
      <c r="AT9" s="25"/>
      <c r="AU9" s="60" t="s">
        <v>376</v>
      </c>
      <c r="AV9" s="15"/>
      <c r="AW9" s="1"/>
      <c r="AX9" s="27"/>
      <c r="AY9" s="28"/>
      <c r="AZ9" s="29"/>
      <c r="BA9" s="29"/>
      <c r="BB9" s="29"/>
      <c r="BC9" s="29"/>
      <c r="BD9" s="29"/>
      <c r="BE9" s="29"/>
      <c r="BF9" s="29"/>
      <c r="BG9" s="29"/>
      <c r="BH9" s="29"/>
      <c r="BI9" s="30"/>
      <c r="BJ9" s="28"/>
      <c r="BK9" s="16"/>
      <c r="BL9" s="17"/>
      <c r="BM9" s="1"/>
      <c r="BN9" s="18" t="s">
        <v>3</v>
      </c>
      <c r="BO9" s="31" t="s">
        <v>21</v>
      </c>
      <c r="BP9" s="231" t="s">
        <v>22</v>
      </c>
      <c r="BQ9" s="232"/>
      <c r="BR9" s="233"/>
      <c r="BS9" s="231" t="s">
        <v>23</v>
      </c>
      <c r="BT9" s="233"/>
      <c r="BU9" s="231" t="s">
        <v>24</v>
      </c>
      <c r="BV9" s="233"/>
      <c r="BW9" s="231" t="s">
        <v>25</v>
      </c>
      <c r="BX9" s="233"/>
      <c r="BY9" s="21" t="s">
        <v>14</v>
      </c>
      <c r="BZ9" s="19" t="s">
        <v>15</v>
      </c>
      <c r="CA9" s="32" t="s">
        <v>16</v>
      </c>
      <c r="CB9" s="33"/>
      <c r="CC9" s="1"/>
      <c r="CD9" s="18" t="s">
        <v>3</v>
      </c>
      <c r="CE9" s="31" t="s">
        <v>21</v>
      </c>
      <c r="CF9" s="231" t="s">
        <v>22</v>
      </c>
      <c r="CG9" s="232"/>
      <c r="CH9" s="233"/>
      <c r="CI9" s="231" t="s">
        <v>23</v>
      </c>
      <c r="CJ9" s="233"/>
      <c r="CK9" s="231" t="s">
        <v>24</v>
      </c>
      <c r="CL9" s="233"/>
      <c r="CM9" s="231" t="s">
        <v>25</v>
      </c>
      <c r="CN9" s="233"/>
      <c r="CO9" s="21" t="s">
        <v>14</v>
      </c>
      <c r="CP9" s="19" t="s">
        <v>15</v>
      </c>
      <c r="CQ9" s="32" t="s">
        <v>16</v>
      </c>
      <c r="CR9" s="33"/>
      <c r="CT9" s="18" t="s">
        <v>3</v>
      </c>
      <c r="CU9" s="31" t="s">
        <v>21</v>
      </c>
      <c r="CV9" s="231" t="s">
        <v>22</v>
      </c>
      <c r="CW9" s="232"/>
      <c r="CX9" s="233"/>
      <c r="CY9" s="231" t="s">
        <v>23</v>
      </c>
      <c r="CZ9" s="233"/>
      <c r="DA9" s="231" t="s">
        <v>24</v>
      </c>
      <c r="DB9" s="233"/>
      <c r="DC9" s="231" t="s">
        <v>25</v>
      </c>
      <c r="DD9" s="233"/>
      <c r="DE9" s="21" t="s">
        <v>14</v>
      </c>
      <c r="DF9" s="19" t="s">
        <v>15</v>
      </c>
      <c r="DG9" s="32" t="s">
        <v>16</v>
      </c>
      <c r="DH9" s="33"/>
    </row>
    <row r="10" spans="2:112" s="4" customFormat="1" ht="13.8" thickBot="1">
      <c r="B10" s="18" t="s">
        <v>3</v>
      </c>
      <c r="C10" s="31" t="s">
        <v>21</v>
      </c>
      <c r="D10" s="231" t="s">
        <v>22</v>
      </c>
      <c r="E10" s="232"/>
      <c r="F10" s="233"/>
      <c r="G10" s="231" t="s">
        <v>23</v>
      </c>
      <c r="H10" s="233"/>
      <c r="I10" s="231" t="s">
        <v>24</v>
      </c>
      <c r="J10" s="233"/>
      <c r="K10" s="231" t="s">
        <v>25</v>
      </c>
      <c r="L10" s="233"/>
      <c r="M10" s="21" t="s">
        <v>14</v>
      </c>
      <c r="N10" s="19" t="s">
        <v>15</v>
      </c>
      <c r="O10" s="32" t="s">
        <v>16</v>
      </c>
      <c r="P10" s="33"/>
      <c r="R10" s="18" t="s">
        <v>3</v>
      </c>
      <c r="S10" s="31" t="s">
        <v>21</v>
      </c>
      <c r="T10" s="231" t="s">
        <v>22</v>
      </c>
      <c r="U10" s="232"/>
      <c r="V10" s="233"/>
      <c r="W10" s="231" t="s">
        <v>23</v>
      </c>
      <c r="X10" s="233"/>
      <c r="Y10" s="231" t="s">
        <v>24</v>
      </c>
      <c r="Z10" s="233"/>
      <c r="AA10" s="231" t="s">
        <v>25</v>
      </c>
      <c r="AB10" s="233"/>
      <c r="AC10" s="21" t="s">
        <v>14</v>
      </c>
      <c r="AD10" s="19" t="s">
        <v>15</v>
      </c>
      <c r="AE10" s="32" t="s">
        <v>16</v>
      </c>
      <c r="AF10" s="33"/>
      <c r="AG10" s="1"/>
      <c r="AH10" s="27"/>
      <c r="AI10" s="28"/>
      <c r="AJ10" s="29"/>
      <c r="AK10" s="29"/>
      <c r="AL10" s="29"/>
      <c r="AM10" s="29"/>
      <c r="AN10" s="29"/>
      <c r="AO10" s="29"/>
      <c r="AP10" s="29"/>
      <c r="AQ10" s="29"/>
      <c r="AR10" s="29"/>
      <c r="AS10" s="30"/>
      <c r="AT10" s="3"/>
      <c r="AU10" s="16"/>
      <c r="AV10" s="17"/>
      <c r="AW10" s="1"/>
      <c r="AX10" s="18" t="s">
        <v>3</v>
      </c>
      <c r="AY10" s="31" t="s">
        <v>21</v>
      </c>
      <c r="AZ10" s="231" t="s">
        <v>22</v>
      </c>
      <c r="BA10" s="232"/>
      <c r="BB10" s="233"/>
      <c r="BC10" s="231" t="s">
        <v>23</v>
      </c>
      <c r="BD10" s="233"/>
      <c r="BE10" s="231" t="s">
        <v>24</v>
      </c>
      <c r="BF10" s="233"/>
      <c r="BG10" s="231" t="s">
        <v>25</v>
      </c>
      <c r="BH10" s="233"/>
      <c r="BI10" s="21" t="s">
        <v>14</v>
      </c>
      <c r="BJ10" s="19" t="s">
        <v>15</v>
      </c>
      <c r="BK10" s="32" t="s">
        <v>16</v>
      </c>
      <c r="BL10" s="33"/>
      <c r="BM10" s="1"/>
      <c r="BN10" s="24"/>
      <c r="BO10" s="3" t="s">
        <v>316</v>
      </c>
      <c r="BP10" s="264" t="s">
        <v>553</v>
      </c>
      <c r="BQ10" s="265"/>
      <c r="BR10" s="266"/>
      <c r="BS10" s="264">
        <v>10</v>
      </c>
      <c r="BT10" s="266"/>
      <c r="BU10" s="264">
        <v>2</v>
      </c>
      <c r="BV10" s="266"/>
      <c r="BW10" s="264" t="s">
        <v>221</v>
      </c>
      <c r="BX10" s="266"/>
      <c r="BY10" s="26"/>
      <c r="BZ10" s="3"/>
      <c r="CA10" s="13" t="s">
        <v>210</v>
      </c>
      <c r="CB10" s="15"/>
      <c r="CC10" s="1"/>
      <c r="CD10" s="24"/>
      <c r="CE10" s="3" t="s">
        <v>154</v>
      </c>
      <c r="CF10" s="226" t="s">
        <v>567</v>
      </c>
      <c r="CG10" s="227"/>
      <c r="CH10" s="228"/>
      <c r="CI10" s="226">
        <v>4</v>
      </c>
      <c r="CJ10" s="228"/>
      <c r="CK10" s="226">
        <v>5</v>
      </c>
      <c r="CL10" s="228"/>
      <c r="CM10" s="226" t="s">
        <v>188</v>
      </c>
      <c r="CN10" s="228"/>
      <c r="CO10" s="26"/>
      <c r="CP10" s="3">
        <f>CD10*CO10</f>
        <v>0</v>
      </c>
      <c r="CQ10" s="13"/>
      <c r="CR10" s="15"/>
      <c r="CT10" s="24"/>
      <c r="CU10" s="3" t="s">
        <v>218</v>
      </c>
      <c r="CV10" s="226" t="s">
        <v>219</v>
      </c>
      <c r="CW10" s="227"/>
      <c r="CX10" s="228"/>
      <c r="CY10" s="226" t="s">
        <v>220</v>
      </c>
      <c r="CZ10" s="228"/>
      <c r="DA10" s="226">
        <v>2</v>
      </c>
      <c r="DB10" s="228"/>
      <c r="DC10" s="226" t="s">
        <v>221</v>
      </c>
      <c r="DD10" s="228"/>
      <c r="DE10" s="26"/>
      <c r="DF10" s="3">
        <f>CT10*DE10</f>
        <v>0</v>
      </c>
      <c r="DG10" s="13" t="s">
        <v>222</v>
      </c>
      <c r="DH10" s="15"/>
    </row>
    <row r="11" spans="2:112" s="4" customFormat="1" ht="13.8" thickBot="1">
      <c r="B11" s="24">
        <v>1</v>
      </c>
      <c r="C11" s="3" t="s">
        <v>145</v>
      </c>
      <c r="D11" s="226" t="s">
        <v>285</v>
      </c>
      <c r="E11" s="227"/>
      <c r="F11" s="228"/>
      <c r="G11" s="226" t="s">
        <v>33</v>
      </c>
      <c r="H11" s="228"/>
      <c r="I11" s="229" t="s">
        <v>571</v>
      </c>
      <c r="J11" s="230"/>
      <c r="K11" s="226" t="s">
        <v>31</v>
      </c>
      <c r="L11" s="228"/>
      <c r="M11" s="26"/>
      <c r="N11" s="3"/>
      <c r="O11" s="13" t="s">
        <v>572</v>
      </c>
      <c r="P11" s="15"/>
      <c r="R11" s="24">
        <v>4</v>
      </c>
      <c r="S11" s="3" t="s">
        <v>261</v>
      </c>
      <c r="T11" s="226" t="s">
        <v>180</v>
      </c>
      <c r="U11" s="227"/>
      <c r="V11" s="228"/>
      <c r="W11" s="226">
        <v>4</v>
      </c>
      <c r="X11" s="228"/>
      <c r="Y11" s="226">
        <v>5</v>
      </c>
      <c r="Z11" s="228"/>
      <c r="AA11" s="226" t="s">
        <v>181</v>
      </c>
      <c r="AB11" s="228"/>
      <c r="AC11" s="26"/>
      <c r="AD11" s="3"/>
      <c r="AE11" s="13" t="s">
        <v>259</v>
      </c>
      <c r="AF11" s="15"/>
      <c r="AG11" s="1"/>
      <c r="AH11" s="18" t="s">
        <v>3</v>
      </c>
      <c r="AI11" s="31" t="s">
        <v>21</v>
      </c>
      <c r="AJ11" s="231" t="s">
        <v>22</v>
      </c>
      <c r="AK11" s="232"/>
      <c r="AL11" s="233"/>
      <c r="AM11" s="231" t="s">
        <v>23</v>
      </c>
      <c r="AN11" s="233"/>
      <c r="AO11" s="231" t="s">
        <v>24</v>
      </c>
      <c r="AP11" s="233"/>
      <c r="AQ11" s="231" t="s">
        <v>25</v>
      </c>
      <c r="AR11" s="233"/>
      <c r="AS11" s="21" t="s">
        <v>14</v>
      </c>
      <c r="AT11" s="19" t="s">
        <v>15</v>
      </c>
      <c r="AU11" s="32" t="s">
        <v>16</v>
      </c>
      <c r="AV11" s="33"/>
      <c r="AW11" s="1"/>
      <c r="AX11" s="24"/>
      <c r="AY11" s="3" t="s">
        <v>37</v>
      </c>
      <c r="AZ11" s="226" t="s">
        <v>34</v>
      </c>
      <c r="BA11" s="227"/>
      <c r="BB11" s="228"/>
      <c r="BC11" s="226">
        <v>4</v>
      </c>
      <c r="BD11" s="228"/>
      <c r="BE11" s="226">
        <v>5</v>
      </c>
      <c r="BF11" s="228"/>
      <c r="BG11" s="226" t="s">
        <v>35</v>
      </c>
      <c r="BH11" s="228"/>
      <c r="BI11" s="26"/>
      <c r="BJ11" s="3"/>
      <c r="BK11" s="13"/>
      <c r="BL11" s="15"/>
      <c r="BM11" s="1"/>
      <c r="BN11" s="24"/>
      <c r="BO11" s="3"/>
      <c r="BP11" s="234"/>
      <c r="BQ11" s="235"/>
      <c r="BR11" s="236"/>
      <c r="BS11" s="229"/>
      <c r="BT11" s="230"/>
      <c r="BU11" s="229"/>
      <c r="BV11" s="230"/>
      <c r="BW11" s="229"/>
      <c r="BX11" s="230"/>
      <c r="BY11" s="26"/>
      <c r="BZ11" s="3"/>
      <c r="CA11" s="13"/>
      <c r="CB11" s="15"/>
      <c r="CC11" s="1"/>
      <c r="CD11" s="24">
        <v>0</v>
      </c>
      <c r="CE11" s="3" t="s">
        <v>313</v>
      </c>
      <c r="CF11" s="269"/>
      <c r="CG11" s="270"/>
      <c r="CH11" s="271"/>
      <c r="CI11" s="269"/>
      <c r="CJ11" s="271"/>
      <c r="CK11" s="269"/>
      <c r="CL11" s="271"/>
      <c r="CM11" s="269"/>
      <c r="CN11" s="271"/>
      <c r="CO11" s="26">
        <v>10</v>
      </c>
      <c r="CP11" s="3">
        <f t="shared" ref="CP11:CP12" si="0">CD11*CO11</f>
        <v>0</v>
      </c>
      <c r="CQ11" s="13"/>
      <c r="CR11" s="15"/>
      <c r="CT11" s="24"/>
      <c r="CU11" s="3" t="s">
        <v>223</v>
      </c>
      <c r="CV11" s="229" t="s">
        <v>194</v>
      </c>
      <c r="CW11" s="237"/>
      <c r="CX11" s="230"/>
      <c r="CY11" s="229">
        <v>5</v>
      </c>
      <c r="CZ11" s="230"/>
      <c r="DA11" s="229">
        <v>4</v>
      </c>
      <c r="DB11" s="230"/>
      <c r="DC11" s="229" t="s">
        <v>195</v>
      </c>
      <c r="DD11" s="230"/>
      <c r="DE11" s="26"/>
      <c r="DF11" s="3">
        <f>CT11*DE11</f>
        <v>0</v>
      </c>
      <c r="DG11" s="13"/>
      <c r="DH11" s="15"/>
    </row>
    <row r="12" spans="2:112" s="4" customFormat="1">
      <c r="B12" s="24">
        <v>1</v>
      </c>
      <c r="C12" s="3" t="s">
        <v>284</v>
      </c>
      <c r="D12" s="229" t="s">
        <v>34</v>
      </c>
      <c r="E12" s="237"/>
      <c r="F12" s="230"/>
      <c r="G12" s="229">
        <v>7</v>
      </c>
      <c r="H12" s="230"/>
      <c r="I12" s="229">
        <v>2</v>
      </c>
      <c r="J12" s="230"/>
      <c r="K12" s="229" t="s">
        <v>35</v>
      </c>
      <c r="L12" s="230"/>
      <c r="M12" s="26">
        <v>15</v>
      </c>
      <c r="N12" s="3">
        <v>15</v>
      </c>
      <c r="O12" s="13" t="s">
        <v>212</v>
      </c>
      <c r="P12" s="15"/>
      <c r="R12" s="24">
        <v>1</v>
      </c>
      <c r="S12" s="3" t="s">
        <v>262</v>
      </c>
      <c r="T12" s="229" t="s">
        <v>31</v>
      </c>
      <c r="U12" s="237"/>
      <c r="V12" s="230"/>
      <c r="W12" s="229" t="s">
        <v>33</v>
      </c>
      <c r="X12" s="230"/>
      <c r="Y12" s="229" t="s">
        <v>32</v>
      </c>
      <c r="Z12" s="230"/>
      <c r="AA12" s="229" t="s">
        <v>31</v>
      </c>
      <c r="AB12" s="230"/>
      <c r="AC12" s="26"/>
      <c r="AD12" s="3"/>
      <c r="AE12" s="13" t="s">
        <v>211</v>
      </c>
      <c r="AF12" s="15"/>
      <c r="AG12" s="1"/>
      <c r="AH12" s="24"/>
      <c r="AI12" s="3" t="s">
        <v>37</v>
      </c>
      <c r="AJ12" s="226" t="s">
        <v>34</v>
      </c>
      <c r="AK12" s="227"/>
      <c r="AL12" s="228"/>
      <c r="AM12" s="226">
        <v>4</v>
      </c>
      <c r="AN12" s="228"/>
      <c r="AO12" s="226">
        <v>5</v>
      </c>
      <c r="AP12" s="228"/>
      <c r="AQ12" s="226" t="s">
        <v>35</v>
      </c>
      <c r="AR12" s="228"/>
      <c r="AS12" s="26"/>
      <c r="AT12" s="3"/>
      <c r="AU12" s="13"/>
      <c r="AV12" s="15"/>
      <c r="AW12" s="1"/>
      <c r="AX12" s="24"/>
      <c r="AY12" s="3" t="s">
        <v>158</v>
      </c>
      <c r="AZ12" s="229" t="s">
        <v>285</v>
      </c>
      <c r="BA12" s="237"/>
      <c r="BB12" s="230"/>
      <c r="BC12" s="229" t="s">
        <v>325</v>
      </c>
      <c r="BD12" s="230"/>
      <c r="BE12" s="229" t="s">
        <v>32</v>
      </c>
      <c r="BF12" s="230"/>
      <c r="BG12" s="229" t="s">
        <v>31</v>
      </c>
      <c r="BH12" s="230"/>
      <c r="BI12" s="26"/>
      <c r="BJ12" s="3"/>
      <c r="BK12" s="13"/>
      <c r="BL12" s="15"/>
      <c r="BM12" s="1"/>
      <c r="BN12" s="18" t="s">
        <v>3</v>
      </c>
      <c r="BO12" s="35" t="s">
        <v>27</v>
      </c>
      <c r="BP12" s="35" t="s">
        <v>26</v>
      </c>
      <c r="BQ12" s="32"/>
      <c r="BR12" s="75"/>
      <c r="BS12" s="32"/>
      <c r="BT12" s="75"/>
      <c r="BU12" s="32"/>
      <c r="BV12" s="75"/>
      <c r="BW12" s="32"/>
      <c r="BX12" s="36"/>
      <c r="BY12" s="22" t="s">
        <v>14</v>
      </c>
      <c r="BZ12" s="19" t="s">
        <v>15</v>
      </c>
      <c r="CA12" s="32" t="s">
        <v>16</v>
      </c>
      <c r="CB12" s="33"/>
      <c r="CC12" s="1"/>
      <c r="CD12" s="24">
        <v>0</v>
      </c>
      <c r="CE12" s="3" t="s">
        <v>589</v>
      </c>
      <c r="CF12" s="269" t="s">
        <v>196</v>
      </c>
      <c r="CG12" s="270"/>
      <c r="CH12" s="271"/>
      <c r="CI12" s="269">
        <v>4</v>
      </c>
      <c r="CJ12" s="271"/>
      <c r="CK12" s="269">
        <v>5</v>
      </c>
      <c r="CL12" s="271"/>
      <c r="CM12" s="269" t="s">
        <v>586</v>
      </c>
      <c r="CN12" s="271"/>
      <c r="CO12" s="26">
        <v>15</v>
      </c>
      <c r="CP12" s="3">
        <f t="shared" si="0"/>
        <v>0</v>
      </c>
      <c r="CQ12" s="13" t="s">
        <v>210</v>
      </c>
      <c r="CR12" s="15"/>
      <c r="CT12" s="24">
        <v>1</v>
      </c>
      <c r="CU12" s="34" t="s">
        <v>224</v>
      </c>
      <c r="CV12" s="229" t="s">
        <v>194</v>
      </c>
      <c r="CW12" s="237"/>
      <c r="CX12" s="230"/>
      <c r="CY12" s="229">
        <v>5</v>
      </c>
      <c r="CZ12" s="230"/>
      <c r="DA12" s="229">
        <v>4</v>
      </c>
      <c r="DB12" s="230"/>
      <c r="DC12" s="229" t="s">
        <v>195</v>
      </c>
      <c r="DD12" s="230"/>
      <c r="DE12" s="26">
        <v>25</v>
      </c>
      <c r="DF12" s="3">
        <f>CT12*DE12</f>
        <v>25</v>
      </c>
      <c r="DG12" s="13"/>
      <c r="DH12" s="15"/>
    </row>
    <row r="13" spans="2:112" s="4" customFormat="1" ht="13.5" customHeight="1" thickBot="1">
      <c r="B13" s="24"/>
      <c r="C13" s="3"/>
      <c r="D13" s="234"/>
      <c r="E13" s="235"/>
      <c r="F13" s="236"/>
      <c r="G13" s="229"/>
      <c r="H13" s="230"/>
      <c r="I13" s="229"/>
      <c r="J13" s="230"/>
      <c r="K13" s="229"/>
      <c r="L13" s="230"/>
      <c r="M13" s="26"/>
      <c r="N13" s="3"/>
      <c r="O13" s="13"/>
      <c r="P13" s="15"/>
      <c r="R13" s="24">
        <v>1</v>
      </c>
      <c r="S13" s="3" t="s">
        <v>39</v>
      </c>
      <c r="T13" s="229" t="s">
        <v>31</v>
      </c>
      <c r="U13" s="237"/>
      <c r="V13" s="230"/>
      <c r="W13" s="229" t="s">
        <v>189</v>
      </c>
      <c r="X13" s="230"/>
      <c r="Y13" s="229" t="s">
        <v>32</v>
      </c>
      <c r="Z13" s="230"/>
      <c r="AA13" s="229" t="s">
        <v>31</v>
      </c>
      <c r="AB13" s="230"/>
      <c r="AC13" s="26">
        <v>10</v>
      </c>
      <c r="AD13" s="3">
        <f>R13*AC13</f>
        <v>10</v>
      </c>
      <c r="AE13" s="13" t="s">
        <v>190</v>
      </c>
      <c r="AF13" s="15"/>
      <c r="AG13" s="1"/>
      <c r="AH13" s="24"/>
      <c r="AI13" s="3" t="s">
        <v>38</v>
      </c>
      <c r="AJ13" s="229" t="s">
        <v>180</v>
      </c>
      <c r="AK13" s="237"/>
      <c r="AL13" s="230"/>
      <c r="AM13" s="229">
        <v>4</v>
      </c>
      <c r="AN13" s="230"/>
      <c r="AO13" s="229">
        <v>5</v>
      </c>
      <c r="AP13" s="230"/>
      <c r="AQ13" s="229" t="s">
        <v>181</v>
      </c>
      <c r="AR13" s="230"/>
      <c r="AS13" s="26"/>
      <c r="AT13" s="3"/>
      <c r="AU13" s="13"/>
      <c r="AV13" s="15"/>
      <c r="AW13" s="1"/>
      <c r="AX13" s="24">
        <v>1</v>
      </c>
      <c r="AY13" s="3" t="s">
        <v>262</v>
      </c>
      <c r="AZ13" s="229" t="s">
        <v>285</v>
      </c>
      <c r="BA13" s="237"/>
      <c r="BB13" s="230"/>
      <c r="BC13" s="229" t="s">
        <v>325</v>
      </c>
      <c r="BD13" s="230"/>
      <c r="BE13" s="229" t="s">
        <v>32</v>
      </c>
      <c r="BF13" s="230"/>
      <c r="BG13" s="229" t="s">
        <v>31</v>
      </c>
      <c r="BH13" s="230"/>
      <c r="BI13" s="26">
        <v>15</v>
      </c>
      <c r="BJ13" s="3">
        <f>AX13*BI13</f>
        <v>15</v>
      </c>
      <c r="BK13" s="13" t="s">
        <v>211</v>
      </c>
      <c r="BL13" s="15"/>
      <c r="BM13" s="1"/>
      <c r="BN13" s="24"/>
      <c r="BO13" s="26" t="s">
        <v>202</v>
      </c>
      <c r="BP13" s="85"/>
      <c r="BQ13" s="86"/>
      <c r="BR13" s="86"/>
      <c r="BS13" s="86"/>
      <c r="BT13" s="86"/>
      <c r="BU13" s="86"/>
      <c r="BV13" s="86"/>
      <c r="BW13" s="86"/>
      <c r="BX13" s="87"/>
      <c r="BY13" s="13"/>
      <c r="BZ13" s="3"/>
      <c r="CA13" s="13"/>
      <c r="CB13" s="15"/>
      <c r="CC13" s="1"/>
      <c r="CD13" s="24"/>
      <c r="CE13" s="3"/>
      <c r="CF13" s="234"/>
      <c r="CG13" s="235"/>
      <c r="CH13" s="236"/>
      <c r="CI13" s="229"/>
      <c r="CJ13" s="230"/>
      <c r="CK13" s="229"/>
      <c r="CL13" s="230"/>
      <c r="CM13" s="229"/>
      <c r="CN13" s="230"/>
      <c r="CO13" s="26"/>
      <c r="CP13" s="3"/>
      <c r="CQ13" s="13"/>
      <c r="CR13" s="15"/>
      <c r="CT13" s="24"/>
      <c r="CU13" s="3"/>
      <c r="CV13" s="234"/>
      <c r="CW13" s="235"/>
      <c r="CX13" s="236"/>
      <c r="CY13" s="229"/>
      <c r="CZ13" s="230"/>
      <c r="DA13" s="229"/>
      <c r="DB13" s="230"/>
      <c r="DC13" s="229"/>
      <c r="DD13" s="230"/>
      <c r="DE13" s="26"/>
      <c r="DF13" s="3"/>
      <c r="DG13" s="13"/>
      <c r="DH13" s="15"/>
    </row>
    <row r="14" spans="2:112" s="4" customFormat="1">
      <c r="B14" s="18" t="s">
        <v>3</v>
      </c>
      <c r="C14" s="35" t="s">
        <v>27</v>
      </c>
      <c r="D14" s="35" t="s">
        <v>26</v>
      </c>
      <c r="E14" s="32"/>
      <c r="F14" s="71"/>
      <c r="G14" s="32"/>
      <c r="H14" s="71"/>
      <c r="I14" s="32"/>
      <c r="J14" s="71"/>
      <c r="K14" s="32"/>
      <c r="L14" s="36"/>
      <c r="M14" s="22" t="s">
        <v>14</v>
      </c>
      <c r="N14" s="19" t="s">
        <v>15</v>
      </c>
      <c r="O14" s="32" t="s">
        <v>16</v>
      </c>
      <c r="P14" s="33"/>
      <c r="R14" s="24">
        <v>3</v>
      </c>
      <c r="S14" s="3" t="s">
        <v>255</v>
      </c>
      <c r="T14" s="229" t="s">
        <v>31</v>
      </c>
      <c r="U14" s="237"/>
      <c r="V14" s="230"/>
      <c r="W14" s="229" t="s">
        <v>189</v>
      </c>
      <c r="X14" s="230"/>
      <c r="Y14" s="229" t="s">
        <v>32</v>
      </c>
      <c r="Z14" s="230"/>
      <c r="AA14" s="229" t="s">
        <v>31</v>
      </c>
      <c r="AB14" s="230"/>
      <c r="AC14" s="26">
        <v>15</v>
      </c>
      <c r="AD14" s="3">
        <f>R14*AC14</f>
        <v>45</v>
      </c>
      <c r="AE14" s="13" t="s">
        <v>256</v>
      </c>
      <c r="AF14" s="15"/>
      <c r="AG14" s="1"/>
      <c r="AH14" s="24"/>
      <c r="AI14" s="157" t="s">
        <v>561</v>
      </c>
      <c r="AJ14" s="229" t="s">
        <v>180</v>
      </c>
      <c r="AK14" s="237"/>
      <c r="AL14" s="230"/>
      <c r="AM14" s="229">
        <v>4</v>
      </c>
      <c r="AN14" s="230"/>
      <c r="AO14" s="229">
        <v>5</v>
      </c>
      <c r="AP14" s="230"/>
      <c r="AQ14" s="229" t="s">
        <v>181</v>
      </c>
      <c r="AR14" s="230"/>
      <c r="AS14" s="26"/>
      <c r="AT14" s="3"/>
      <c r="AU14" s="13" t="s">
        <v>562</v>
      </c>
      <c r="AV14" s="15"/>
      <c r="AW14" s="1"/>
      <c r="AX14" s="24"/>
      <c r="AY14" s="3" t="s">
        <v>162</v>
      </c>
      <c r="AZ14" s="229" t="s">
        <v>180</v>
      </c>
      <c r="BA14" s="237"/>
      <c r="BB14" s="230"/>
      <c r="BC14" s="229">
        <v>4</v>
      </c>
      <c r="BD14" s="230"/>
      <c r="BE14" s="229">
        <v>5</v>
      </c>
      <c r="BF14" s="230"/>
      <c r="BG14" s="229" t="s">
        <v>181</v>
      </c>
      <c r="BH14" s="230"/>
      <c r="BI14" s="26"/>
      <c r="BJ14" s="3"/>
      <c r="BK14" s="13"/>
      <c r="BL14" s="15"/>
      <c r="BM14" s="1"/>
      <c r="BN14" s="24"/>
      <c r="BO14" s="26" t="s">
        <v>183</v>
      </c>
      <c r="BP14" s="88"/>
      <c r="BQ14" s="86"/>
      <c r="BR14" s="86"/>
      <c r="BS14" s="86"/>
      <c r="BT14" s="86"/>
      <c r="BU14" s="86"/>
      <c r="BV14" s="86"/>
      <c r="BW14" s="86"/>
      <c r="BX14" s="87"/>
      <c r="BY14" s="13"/>
      <c r="BZ14" s="3"/>
      <c r="CA14" s="13"/>
      <c r="CB14" s="15"/>
      <c r="CC14" s="1"/>
      <c r="CD14" s="18" t="s">
        <v>3</v>
      </c>
      <c r="CE14" s="35" t="s">
        <v>27</v>
      </c>
      <c r="CF14" s="35" t="s">
        <v>26</v>
      </c>
      <c r="CG14" s="32"/>
      <c r="CH14" s="202"/>
      <c r="CI14" s="32"/>
      <c r="CJ14" s="202"/>
      <c r="CK14" s="32"/>
      <c r="CL14" s="202"/>
      <c r="CM14" s="32"/>
      <c r="CN14" s="36"/>
      <c r="CO14" s="22" t="s">
        <v>14</v>
      </c>
      <c r="CP14" s="19" t="s">
        <v>15</v>
      </c>
      <c r="CQ14" s="32" t="s">
        <v>16</v>
      </c>
      <c r="CR14" s="33"/>
      <c r="CT14" s="18" t="s">
        <v>3</v>
      </c>
      <c r="CU14" s="35" t="s">
        <v>27</v>
      </c>
      <c r="CV14" s="35" t="s">
        <v>26</v>
      </c>
      <c r="CW14" s="32"/>
      <c r="CX14" s="156"/>
      <c r="CY14" s="32"/>
      <c r="CZ14" s="156"/>
      <c r="DA14" s="32"/>
      <c r="DB14" s="156"/>
      <c r="DC14" s="32"/>
      <c r="DD14" s="36"/>
      <c r="DE14" s="22" t="s">
        <v>14</v>
      </c>
      <c r="DF14" s="19" t="s">
        <v>15</v>
      </c>
      <c r="DG14" s="32" t="s">
        <v>16</v>
      </c>
      <c r="DH14" s="33"/>
    </row>
    <row r="15" spans="2:112" s="4" customFormat="1">
      <c r="B15" s="24"/>
      <c r="C15" s="40" t="s">
        <v>186</v>
      </c>
      <c r="D15" s="40" t="s">
        <v>319</v>
      </c>
      <c r="E15" s="41"/>
      <c r="F15" s="41"/>
      <c r="G15" s="41"/>
      <c r="H15" s="41"/>
      <c r="I15" s="41"/>
      <c r="J15" s="41"/>
      <c r="K15" s="41"/>
      <c r="L15" s="42"/>
      <c r="M15" s="13"/>
      <c r="N15" s="3"/>
      <c r="O15" s="13"/>
      <c r="P15" s="15"/>
      <c r="R15" s="24">
        <v>1</v>
      </c>
      <c r="S15" s="3" t="s">
        <v>155</v>
      </c>
      <c r="T15" s="229" t="s">
        <v>180</v>
      </c>
      <c r="U15" s="237"/>
      <c r="V15" s="230"/>
      <c r="W15" s="229">
        <v>6</v>
      </c>
      <c r="X15" s="230"/>
      <c r="Y15" s="229">
        <v>4</v>
      </c>
      <c r="Z15" s="230"/>
      <c r="AA15" s="229" t="s">
        <v>191</v>
      </c>
      <c r="AB15" s="230"/>
      <c r="AC15" s="26">
        <v>25</v>
      </c>
      <c r="AD15" s="3">
        <f>R15*AC15</f>
        <v>25</v>
      </c>
      <c r="AE15" s="13" t="s">
        <v>192</v>
      </c>
      <c r="AF15" s="15"/>
      <c r="AG15" s="1"/>
      <c r="AH15" s="24"/>
      <c r="AI15" s="157" t="s">
        <v>563</v>
      </c>
      <c r="AJ15" s="229" t="s">
        <v>180</v>
      </c>
      <c r="AK15" s="237"/>
      <c r="AL15" s="230"/>
      <c r="AM15" s="229" t="s">
        <v>568</v>
      </c>
      <c r="AN15" s="230"/>
      <c r="AO15" s="229">
        <v>5</v>
      </c>
      <c r="AP15" s="230"/>
      <c r="AQ15" s="229" t="s">
        <v>181</v>
      </c>
      <c r="AR15" s="230"/>
      <c r="AS15" s="26"/>
      <c r="AT15" s="3"/>
      <c r="AU15" s="13" t="s">
        <v>569</v>
      </c>
      <c r="AV15" s="15"/>
      <c r="AW15" s="1"/>
      <c r="AX15" s="24">
        <v>2</v>
      </c>
      <c r="AY15" s="3" t="s">
        <v>153</v>
      </c>
      <c r="AZ15" s="229" t="s">
        <v>34</v>
      </c>
      <c r="BA15" s="237"/>
      <c r="BB15" s="230"/>
      <c r="BC15" s="229">
        <v>8</v>
      </c>
      <c r="BD15" s="230"/>
      <c r="BE15" s="229">
        <v>1</v>
      </c>
      <c r="BF15" s="230"/>
      <c r="BG15" s="229" t="s">
        <v>213</v>
      </c>
      <c r="BH15" s="230"/>
      <c r="BI15" s="26">
        <v>10</v>
      </c>
      <c r="BJ15" s="3">
        <f>AX15*BI15</f>
        <v>20</v>
      </c>
      <c r="BK15" s="13" t="s">
        <v>214</v>
      </c>
      <c r="BL15" s="15"/>
      <c r="BM15" s="1"/>
      <c r="BN15" s="24"/>
      <c r="BO15" s="26" t="s">
        <v>231</v>
      </c>
      <c r="BP15" s="88"/>
      <c r="BQ15" s="86"/>
      <c r="BR15" s="86"/>
      <c r="BS15" s="86"/>
      <c r="BT15" s="86"/>
      <c r="BU15" s="86"/>
      <c r="BV15" s="86"/>
      <c r="BW15" s="86"/>
      <c r="BX15" s="87"/>
      <c r="BY15" s="13"/>
      <c r="BZ15" s="3"/>
      <c r="CA15" s="13"/>
      <c r="CB15" s="15"/>
      <c r="CC15" s="1"/>
      <c r="CD15" s="24"/>
      <c r="CE15" s="83" t="s">
        <v>132</v>
      </c>
      <c r="CF15" s="238" t="s">
        <v>257</v>
      </c>
      <c r="CG15" s="239"/>
      <c r="CH15" s="239"/>
      <c r="CI15" s="239"/>
      <c r="CJ15" s="239"/>
      <c r="CK15" s="239"/>
      <c r="CL15" s="239"/>
      <c r="CM15" s="239"/>
      <c r="CN15" s="240"/>
      <c r="CO15" s="13"/>
      <c r="CP15" s="3"/>
      <c r="CQ15" s="13"/>
      <c r="CR15" s="15"/>
      <c r="CT15" s="24"/>
      <c r="CU15" s="26" t="s">
        <v>225</v>
      </c>
      <c r="CV15" s="43"/>
      <c r="CW15" s="41"/>
      <c r="CX15" s="41"/>
      <c r="CY15" s="41"/>
      <c r="CZ15" s="41"/>
      <c r="DA15" s="41"/>
      <c r="DB15" s="41"/>
      <c r="DC15" s="41"/>
      <c r="DD15" s="42"/>
      <c r="DE15" s="13"/>
      <c r="DF15" s="3">
        <f>CT15*DE15</f>
        <v>0</v>
      </c>
      <c r="DG15" s="13"/>
      <c r="DH15" s="15"/>
    </row>
    <row r="16" spans="2:112" s="4" customFormat="1" ht="13.8" thickBot="1">
      <c r="B16" s="24">
        <v>1</v>
      </c>
      <c r="C16" s="26" t="s">
        <v>144</v>
      </c>
      <c r="D16" s="40" t="s">
        <v>172</v>
      </c>
      <c r="E16" s="41"/>
      <c r="F16" s="41"/>
      <c r="G16" s="41"/>
      <c r="H16" s="41"/>
      <c r="I16" s="41"/>
      <c r="J16" s="41"/>
      <c r="K16" s="41"/>
      <c r="L16" s="42"/>
      <c r="M16" s="13">
        <v>15</v>
      </c>
      <c r="N16" s="3">
        <f t="shared" ref="N16" si="1">B16*M16</f>
        <v>15</v>
      </c>
      <c r="O16" s="13"/>
      <c r="P16" s="15"/>
      <c r="R16" s="24"/>
      <c r="S16" s="3"/>
      <c r="T16" s="234"/>
      <c r="U16" s="235"/>
      <c r="V16" s="236"/>
      <c r="W16" s="229"/>
      <c r="X16" s="230"/>
      <c r="Y16" s="229"/>
      <c r="Z16" s="230"/>
      <c r="AA16" s="229"/>
      <c r="AB16" s="230"/>
      <c r="AC16" s="26"/>
      <c r="AD16" s="3"/>
      <c r="AE16" s="13"/>
      <c r="AF16" s="15"/>
      <c r="AG16" s="1"/>
      <c r="AH16" s="24"/>
      <c r="AI16" s="157" t="s">
        <v>564</v>
      </c>
      <c r="AJ16" s="229" t="s">
        <v>565</v>
      </c>
      <c r="AK16" s="237"/>
      <c r="AL16" s="230"/>
      <c r="AM16" s="229">
        <v>4</v>
      </c>
      <c r="AN16" s="230"/>
      <c r="AO16" s="229">
        <v>4</v>
      </c>
      <c r="AP16" s="230"/>
      <c r="AQ16" s="229" t="s">
        <v>181</v>
      </c>
      <c r="AR16" s="230"/>
      <c r="AS16" s="26"/>
      <c r="AT16" s="3"/>
      <c r="AU16" s="13"/>
      <c r="AV16" s="15"/>
      <c r="AW16" s="1"/>
      <c r="AX16" s="24"/>
      <c r="AY16" s="3"/>
      <c r="AZ16" s="234"/>
      <c r="BA16" s="235"/>
      <c r="BB16" s="236"/>
      <c r="BC16" s="229"/>
      <c r="BD16" s="230"/>
      <c r="BE16" s="229"/>
      <c r="BF16" s="230"/>
      <c r="BG16" s="229"/>
      <c r="BH16" s="230"/>
      <c r="BI16" s="26"/>
      <c r="BJ16" s="3"/>
      <c r="BK16" s="13"/>
      <c r="BL16" s="15"/>
      <c r="BM16" s="1"/>
      <c r="BN16" s="24">
        <v>1</v>
      </c>
      <c r="BO16" s="26" t="s">
        <v>317</v>
      </c>
      <c r="BP16" s="40" t="s">
        <v>554</v>
      </c>
      <c r="BQ16" s="41"/>
      <c r="BR16" s="41"/>
      <c r="BS16" s="41"/>
      <c r="BT16" s="41"/>
      <c r="BU16" s="41"/>
      <c r="BV16" s="41"/>
      <c r="BW16" s="41"/>
      <c r="BX16" s="42"/>
      <c r="BY16" s="13">
        <v>10</v>
      </c>
      <c r="BZ16" s="3">
        <f>BN16*BY16</f>
        <v>10</v>
      </c>
      <c r="CA16" s="13"/>
      <c r="CB16" s="15"/>
      <c r="CC16" s="1"/>
      <c r="CD16" s="24">
        <v>1</v>
      </c>
      <c r="CE16" s="83" t="s">
        <v>609</v>
      </c>
      <c r="CF16" s="69" t="s">
        <v>613</v>
      </c>
      <c r="CG16" s="195"/>
      <c r="CH16" s="195"/>
      <c r="CI16" s="195"/>
      <c r="CJ16" s="195"/>
      <c r="CK16" s="195"/>
      <c r="CL16" s="195"/>
      <c r="CM16" s="195"/>
      <c r="CN16" s="196"/>
      <c r="CO16" s="13">
        <v>5</v>
      </c>
      <c r="CP16" s="3">
        <f>CD16*CO16</f>
        <v>5</v>
      </c>
      <c r="CQ16" s="13"/>
      <c r="CR16" s="15"/>
      <c r="CT16" s="24"/>
      <c r="CU16" s="26" t="s">
        <v>202</v>
      </c>
      <c r="CV16" s="43"/>
      <c r="CW16" s="41"/>
      <c r="CX16" s="41"/>
      <c r="CY16" s="41"/>
      <c r="CZ16" s="41"/>
      <c r="DA16" s="41"/>
      <c r="DB16" s="41"/>
      <c r="DC16" s="41"/>
      <c r="DD16" s="42"/>
      <c r="DE16" s="13"/>
      <c r="DF16" s="3"/>
      <c r="DG16" s="13"/>
      <c r="DH16" s="15"/>
    </row>
    <row r="17" spans="2:112" s="4" customFormat="1" ht="13.5" customHeight="1" thickBot="1">
      <c r="B17" s="24"/>
      <c r="C17" s="26" t="s">
        <v>146</v>
      </c>
      <c r="D17" s="40" t="s">
        <v>576</v>
      </c>
      <c r="E17" s="41"/>
      <c r="F17" s="41"/>
      <c r="G17" s="41"/>
      <c r="H17" s="41"/>
      <c r="I17" s="41"/>
      <c r="J17" s="41"/>
      <c r="K17" s="41"/>
      <c r="L17" s="42"/>
      <c r="M17" s="13"/>
      <c r="N17" s="3"/>
      <c r="O17" s="13"/>
      <c r="P17" s="15"/>
      <c r="R17" s="18" t="s">
        <v>3</v>
      </c>
      <c r="S17" s="35" t="s">
        <v>27</v>
      </c>
      <c r="T17" s="35" t="s">
        <v>26</v>
      </c>
      <c r="U17" s="32"/>
      <c r="V17" s="103"/>
      <c r="W17" s="32"/>
      <c r="X17" s="103"/>
      <c r="Y17" s="32"/>
      <c r="Z17" s="103"/>
      <c r="AA17" s="32"/>
      <c r="AB17" s="36"/>
      <c r="AC17" s="22" t="s">
        <v>14</v>
      </c>
      <c r="AD17" s="19" t="s">
        <v>15</v>
      </c>
      <c r="AE17" s="32" t="s">
        <v>16</v>
      </c>
      <c r="AF17" s="33"/>
      <c r="AG17" s="1"/>
      <c r="AH17" s="24"/>
      <c r="AI17" s="157" t="s">
        <v>566</v>
      </c>
      <c r="AJ17" s="229" t="s">
        <v>567</v>
      </c>
      <c r="AK17" s="237"/>
      <c r="AL17" s="230"/>
      <c r="AM17" s="229">
        <v>4</v>
      </c>
      <c r="AN17" s="230"/>
      <c r="AO17" s="229">
        <v>3</v>
      </c>
      <c r="AP17" s="230"/>
      <c r="AQ17" s="229" t="s">
        <v>181</v>
      </c>
      <c r="AR17" s="230"/>
      <c r="AS17" s="26"/>
      <c r="AT17" s="3"/>
      <c r="AU17" s="13" t="s">
        <v>212</v>
      </c>
      <c r="AV17" s="15"/>
      <c r="AW17" s="1"/>
      <c r="AX17" s="18" t="s">
        <v>3</v>
      </c>
      <c r="AY17" s="35" t="s">
        <v>27</v>
      </c>
      <c r="AZ17" s="35" t="s">
        <v>26</v>
      </c>
      <c r="BA17" s="32"/>
      <c r="BB17" s="71"/>
      <c r="BC17" s="32"/>
      <c r="BD17" s="71"/>
      <c r="BE17" s="32"/>
      <c r="BF17" s="71"/>
      <c r="BG17" s="32"/>
      <c r="BH17" s="36"/>
      <c r="BI17" s="22" t="s">
        <v>14</v>
      </c>
      <c r="BJ17" s="19" t="s">
        <v>15</v>
      </c>
      <c r="BK17" s="32" t="s">
        <v>16</v>
      </c>
      <c r="BL17" s="33"/>
      <c r="BM17" s="1"/>
      <c r="BN17" s="27"/>
      <c r="BO17" s="30"/>
      <c r="BP17" s="37"/>
      <c r="BQ17" s="38"/>
      <c r="BR17" s="38"/>
      <c r="BS17" s="38"/>
      <c r="BT17" s="38"/>
      <c r="BU17" s="38"/>
      <c r="BV17" s="38"/>
      <c r="BW17" s="38"/>
      <c r="BX17" s="39"/>
      <c r="BY17" s="16"/>
      <c r="BZ17" s="28"/>
      <c r="CA17" s="16"/>
      <c r="CB17" s="17"/>
      <c r="CC17" s="1"/>
      <c r="CD17" s="24"/>
      <c r="CE17" s="158" t="s">
        <v>183</v>
      </c>
      <c r="CF17" s="206"/>
      <c r="CG17" s="207"/>
      <c r="CH17" s="207"/>
      <c r="CI17" s="207"/>
      <c r="CJ17" s="207"/>
      <c r="CK17" s="207"/>
      <c r="CL17" s="207"/>
      <c r="CM17" s="207"/>
      <c r="CN17" s="208"/>
      <c r="CO17" s="13"/>
      <c r="CP17" s="3"/>
      <c r="CQ17" s="13"/>
      <c r="CR17" s="15"/>
      <c r="CT17" s="24"/>
      <c r="CU17" s="26" t="s">
        <v>183</v>
      </c>
      <c r="CV17" s="43"/>
      <c r="CW17" s="41"/>
      <c r="CX17" s="41"/>
      <c r="CY17" s="41"/>
      <c r="CZ17" s="41"/>
      <c r="DA17" s="41"/>
      <c r="DB17" s="41"/>
      <c r="DC17" s="41"/>
      <c r="DD17" s="42"/>
      <c r="DE17" s="13"/>
      <c r="DF17" s="3"/>
      <c r="DG17" s="13"/>
      <c r="DH17" s="15"/>
    </row>
    <row r="18" spans="2:112" s="4" customFormat="1" ht="13.8" thickBot="1">
      <c r="B18" s="24"/>
      <c r="C18" s="26" t="s">
        <v>137</v>
      </c>
      <c r="D18" s="238" t="s">
        <v>543</v>
      </c>
      <c r="E18" s="239"/>
      <c r="F18" s="239"/>
      <c r="G18" s="239"/>
      <c r="H18" s="239"/>
      <c r="I18" s="239"/>
      <c r="J18" s="239"/>
      <c r="K18" s="239"/>
      <c r="L18" s="240"/>
      <c r="M18" s="13"/>
      <c r="N18" s="3"/>
      <c r="O18" s="13"/>
      <c r="P18" s="15"/>
      <c r="R18" s="24"/>
      <c r="S18" s="40" t="s">
        <v>186</v>
      </c>
      <c r="T18" s="40" t="s">
        <v>319</v>
      </c>
      <c r="U18" s="41"/>
      <c r="V18" s="41"/>
      <c r="W18" s="41"/>
      <c r="X18" s="41"/>
      <c r="Y18" s="41"/>
      <c r="Z18" s="41"/>
      <c r="AA18" s="41"/>
      <c r="AB18" s="42"/>
      <c r="AC18" s="13"/>
      <c r="AD18" s="3"/>
      <c r="AE18" s="13"/>
      <c r="AF18" s="15"/>
      <c r="AG18" s="1"/>
      <c r="AH18" s="24">
        <v>1</v>
      </c>
      <c r="AI18" s="3" t="s">
        <v>39</v>
      </c>
      <c r="AJ18" s="229" t="s">
        <v>285</v>
      </c>
      <c r="AK18" s="237"/>
      <c r="AL18" s="230"/>
      <c r="AM18" s="229" t="s">
        <v>189</v>
      </c>
      <c r="AN18" s="230"/>
      <c r="AO18" s="229" t="s">
        <v>32</v>
      </c>
      <c r="AP18" s="230"/>
      <c r="AQ18" s="229" t="s">
        <v>31</v>
      </c>
      <c r="AR18" s="230"/>
      <c r="AS18" s="26">
        <v>20</v>
      </c>
      <c r="AT18" s="3">
        <v>20</v>
      </c>
      <c r="AU18" s="13" t="s">
        <v>190</v>
      </c>
      <c r="AV18" s="15"/>
      <c r="AW18" s="1"/>
      <c r="AX18" s="24"/>
      <c r="AY18" s="40" t="s">
        <v>186</v>
      </c>
      <c r="AZ18" s="40" t="s">
        <v>319</v>
      </c>
      <c r="BA18" s="41"/>
      <c r="BB18" s="41"/>
      <c r="BC18" s="41"/>
      <c r="BD18" s="41"/>
      <c r="BE18" s="41"/>
      <c r="BF18" s="41"/>
      <c r="BG18" s="41"/>
      <c r="BH18" s="42"/>
      <c r="BI18" s="13"/>
      <c r="BJ18" s="3"/>
      <c r="BK18" s="13"/>
      <c r="BL18" s="15"/>
      <c r="BM18" s="1"/>
      <c r="BN18" s="1"/>
      <c r="BO18" s="1"/>
      <c r="BP18" s="2"/>
      <c r="BQ18" s="2"/>
      <c r="BR18" s="2"/>
      <c r="BS18" s="2"/>
      <c r="BT18" s="2"/>
      <c r="BU18" s="2"/>
      <c r="BV18" s="2"/>
      <c r="BW18" s="2"/>
      <c r="BX18" s="1"/>
      <c r="BY18" s="1"/>
      <c r="BZ18" s="1"/>
      <c r="CA18" s="1"/>
      <c r="CB18" s="1"/>
      <c r="CC18" s="1"/>
      <c r="CD18" s="24"/>
      <c r="CE18" s="158" t="s">
        <v>202</v>
      </c>
      <c r="CF18" s="206"/>
      <c r="CG18" s="207"/>
      <c r="CH18" s="207"/>
      <c r="CI18" s="207"/>
      <c r="CJ18" s="207"/>
      <c r="CK18" s="207"/>
      <c r="CL18" s="207"/>
      <c r="CM18" s="207"/>
      <c r="CN18" s="208"/>
      <c r="CO18" s="13"/>
      <c r="CP18" s="3"/>
      <c r="CQ18" s="13"/>
      <c r="CR18" s="15"/>
      <c r="CT18" s="24"/>
      <c r="CU18" s="26" t="s">
        <v>226</v>
      </c>
      <c r="CV18" s="40" t="s">
        <v>227</v>
      </c>
      <c r="CW18" s="41"/>
      <c r="CX18" s="41"/>
      <c r="CY18" s="41"/>
      <c r="CZ18" s="41"/>
      <c r="DA18" s="41"/>
      <c r="DB18" s="41"/>
      <c r="DC18" s="41"/>
      <c r="DD18" s="42"/>
      <c r="DE18" s="13"/>
      <c r="DF18" s="3">
        <f>CT18*DE18</f>
        <v>0</v>
      </c>
      <c r="DG18" s="13"/>
      <c r="DH18" s="15"/>
    </row>
    <row r="19" spans="2:112" s="4" customFormat="1" ht="13.8" thickBot="1">
      <c r="B19" s="24"/>
      <c r="C19" s="26"/>
      <c r="D19" s="238"/>
      <c r="E19" s="239"/>
      <c r="F19" s="239"/>
      <c r="G19" s="239"/>
      <c r="H19" s="239"/>
      <c r="I19" s="239"/>
      <c r="J19" s="239"/>
      <c r="K19" s="239"/>
      <c r="L19" s="240"/>
      <c r="M19" s="13"/>
      <c r="N19" s="3"/>
      <c r="O19" s="13"/>
      <c r="P19" s="15"/>
      <c r="R19" s="24"/>
      <c r="S19" s="40" t="s">
        <v>246</v>
      </c>
      <c r="T19" s="241" t="s">
        <v>320</v>
      </c>
      <c r="U19" s="242"/>
      <c r="V19" s="242"/>
      <c r="W19" s="242"/>
      <c r="X19" s="242"/>
      <c r="Y19" s="242"/>
      <c r="Z19" s="242"/>
      <c r="AA19" s="242"/>
      <c r="AB19" s="243"/>
      <c r="AC19" s="13"/>
      <c r="AD19" s="3"/>
      <c r="AE19" s="13"/>
      <c r="AF19" s="15"/>
      <c r="AG19" s="1"/>
      <c r="AH19" s="24">
        <v>2</v>
      </c>
      <c r="AI19" s="3" t="s">
        <v>153</v>
      </c>
      <c r="AJ19" s="229" t="s">
        <v>34</v>
      </c>
      <c r="AK19" s="237"/>
      <c r="AL19" s="230"/>
      <c r="AM19" s="229">
        <v>8</v>
      </c>
      <c r="AN19" s="230"/>
      <c r="AO19" s="229">
        <v>1</v>
      </c>
      <c r="AP19" s="230"/>
      <c r="AQ19" s="229" t="s">
        <v>213</v>
      </c>
      <c r="AR19" s="230"/>
      <c r="AS19" s="26">
        <v>10</v>
      </c>
      <c r="AT19" s="3">
        <f>AH19*AS19</f>
        <v>20</v>
      </c>
      <c r="AU19" s="13" t="s">
        <v>214</v>
      </c>
      <c r="AV19" s="15"/>
      <c r="AW19" s="1"/>
      <c r="AX19" s="24">
        <v>1</v>
      </c>
      <c r="AY19" s="65" t="s">
        <v>206</v>
      </c>
      <c r="AZ19" s="66" t="s">
        <v>209</v>
      </c>
      <c r="BA19" s="67"/>
      <c r="BB19" s="67"/>
      <c r="BC19" s="67"/>
      <c r="BD19" s="67"/>
      <c r="BE19" s="67"/>
      <c r="BF19" s="67"/>
      <c r="BG19" s="67"/>
      <c r="BH19" s="68"/>
      <c r="BI19" s="13">
        <v>10</v>
      </c>
      <c r="BJ19" s="3">
        <f>AX19*BI19</f>
        <v>10</v>
      </c>
      <c r="BK19" s="13"/>
      <c r="BL19" s="15"/>
      <c r="BM19" s="1"/>
      <c r="BN19" s="6" t="s">
        <v>0</v>
      </c>
      <c r="BO19" s="221" t="s">
        <v>496</v>
      </c>
      <c r="BP19" s="221"/>
      <c r="BQ19" s="222"/>
      <c r="BR19" s="9" t="s">
        <v>1</v>
      </c>
      <c r="BS19" s="8"/>
      <c r="BT19" s="8" t="s">
        <v>327</v>
      </c>
      <c r="BU19" s="8"/>
      <c r="BV19" s="8"/>
      <c r="BW19" s="8"/>
      <c r="BX19" s="10"/>
      <c r="BY19" s="7"/>
      <c r="BZ19" s="7"/>
      <c r="CA19" s="7" t="s">
        <v>2</v>
      </c>
      <c r="CB19" s="11">
        <f>SUM(BZ21:BZ32)</f>
        <v>100</v>
      </c>
      <c r="CC19" s="1"/>
      <c r="CD19" s="24"/>
      <c r="CE19" s="158" t="s">
        <v>198</v>
      </c>
      <c r="CF19" s="283" t="s">
        <v>201</v>
      </c>
      <c r="CG19" s="284"/>
      <c r="CH19" s="284"/>
      <c r="CI19" s="284"/>
      <c r="CJ19" s="284"/>
      <c r="CK19" s="284"/>
      <c r="CL19" s="284"/>
      <c r="CM19" s="284"/>
      <c r="CN19" s="285"/>
      <c r="CO19" s="13"/>
      <c r="CP19" s="3"/>
      <c r="CQ19" s="13"/>
      <c r="CR19" s="15"/>
      <c r="CT19" s="27"/>
      <c r="CU19" s="30"/>
      <c r="CV19" s="37"/>
      <c r="CW19" s="38"/>
      <c r="CX19" s="38"/>
      <c r="CY19" s="38"/>
      <c r="CZ19" s="38"/>
      <c r="DA19" s="38"/>
      <c r="DB19" s="38"/>
      <c r="DC19" s="38"/>
      <c r="DD19" s="39"/>
      <c r="DE19" s="16"/>
      <c r="DF19" s="28"/>
      <c r="DG19" s="16"/>
      <c r="DH19" s="17"/>
    </row>
    <row r="20" spans="2:112" s="4" customFormat="1" ht="13.8" thickBot="1">
      <c r="B20" s="24"/>
      <c r="C20" s="26"/>
      <c r="D20" s="238"/>
      <c r="E20" s="239"/>
      <c r="F20" s="239"/>
      <c r="G20" s="239"/>
      <c r="H20" s="239"/>
      <c r="I20" s="239"/>
      <c r="J20" s="239"/>
      <c r="K20" s="239"/>
      <c r="L20" s="240"/>
      <c r="M20" s="13"/>
      <c r="N20" s="3"/>
      <c r="O20" s="13"/>
      <c r="P20" s="15"/>
      <c r="R20" s="24"/>
      <c r="S20" s="40"/>
      <c r="T20" s="241"/>
      <c r="U20" s="242"/>
      <c r="V20" s="242"/>
      <c r="W20" s="242"/>
      <c r="X20" s="242"/>
      <c r="Y20" s="242"/>
      <c r="Z20" s="242"/>
      <c r="AA20" s="242"/>
      <c r="AB20" s="243"/>
      <c r="AC20" s="13"/>
      <c r="AD20" s="3"/>
      <c r="AE20" s="13"/>
      <c r="AF20" s="15"/>
      <c r="AG20" s="1"/>
      <c r="AH20" s="24">
        <v>2</v>
      </c>
      <c r="AI20" s="3" t="s">
        <v>556</v>
      </c>
      <c r="AJ20" s="229" t="s">
        <v>196</v>
      </c>
      <c r="AK20" s="237"/>
      <c r="AL20" s="230"/>
      <c r="AM20" s="229">
        <v>4</v>
      </c>
      <c r="AN20" s="230"/>
      <c r="AO20" s="229">
        <v>6</v>
      </c>
      <c r="AP20" s="230"/>
      <c r="AQ20" s="229" t="s">
        <v>197</v>
      </c>
      <c r="AR20" s="230"/>
      <c r="AS20" s="72" t="s">
        <v>237</v>
      </c>
      <c r="AT20" s="3"/>
      <c r="AU20" s="13" t="s">
        <v>210</v>
      </c>
      <c r="AV20" s="15"/>
      <c r="AW20" s="1"/>
      <c r="AX20" s="24"/>
      <c r="AY20" s="40" t="s">
        <v>246</v>
      </c>
      <c r="AZ20" s="238" t="s">
        <v>320</v>
      </c>
      <c r="BA20" s="239"/>
      <c r="BB20" s="239"/>
      <c r="BC20" s="239"/>
      <c r="BD20" s="239"/>
      <c r="BE20" s="239"/>
      <c r="BF20" s="239"/>
      <c r="BG20" s="239"/>
      <c r="BH20" s="240"/>
      <c r="BI20" s="13"/>
      <c r="BJ20" s="3"/>
      <c r="BK20" s="13"/>
      <c r="BL20" s="15"/>
      <c r="BM20" s="1"/>
      <c r="BN20" s="12"/>
      <c r="BO20" s="44"/>
      <c r="BP20" s="44"/>
      <c r="BQ20" s="45"/>
      <c r="BR20" s="83" t="s">
        <v>243</v>
      </c>
      <c r="BS20" s="132"/>
      <c r="BT20" s="132"/>
      <c r="BU20" s="84" t="s">
        <v>244</v>
      </c>
      <c r="BV20" s="132"/>
      <c r="BW20" s="132"/>
      <c r="BX20" s="14"/>
      <c r="BY20" s="13"/>
      <c r="BZ20" s="13"/>
      <c r="CA20" s="81" t="s">
        <v>245</v>
      </c>
      <c r="CB20" s="15">
        <f>BT20+BW20</f>
        <v>0</v>
      </c>
      <c r="CC20" s="1"/>
      <c r="CD20" s="24"/>
      <c r="CE20" s="158"/>
      <c r="CF20" s="283"/>
      <c r="CG20" s="284"/>
      <c r="CH20" s="284"/>
      <c r="CI20" s="284"/>
      <c r="CJ20" s="284"/>
      <c r="CK20" s="284"/>
      <c r="CL20" s="284"/>
      <c r="CM20" s="284"/>
      <c r="CN20" s="285"/>
      <c r="CO20" s="13"/>
      <c r="CP20" s="3"/>
      <c r="CQ20" s="13"/>
      <c r="CR20" s="15"/>
      <c r="CT20" s="1"/>
      <c r="CU20" s="1"/>
      <c r="CV20" s="2"/>
      <c r="CW20" s="2"/>
      <c r="CX20" s="2"/>
      <c r="CY20" s="2"/>
      <c r="CZ20" s="2"/>
      <c r="DA20" s="2"/>
      <c r="DB20" s="2"/>
      <c r="DC20" s="2"/>
      <c r="DD20" s="1"/>
      <c r="DE20" s="1"/>
      <c r="DF20" s="1"/>
      <c r="DG20" s="1"/>
      <c r="DH20" s="1"/>
    </row>
    <row r="21" spans="2:112" s="4" customFormat="1">
      <c r="B21" s="24"/>
      <c r="C21" s="26"/>
      <c r="D21" s="238"/>
      <c r="E21" s="239"/>
      <c r="F21" s="239"/>
      <c r="G21" s="239"/>
      <c r="H21" s="239"/>
      <c r="I21" s="239"/>
      <c r="J21" s="239"/>
      <c r="K21" s="239"/>
      <c r="L21" s="240"/>
      <c r="M21" s="13"/>
      <c r="N21" s="3"/>
      <c r="O21" s="13"/>
      <c r="P21" s="15"/>
      <c r="R21" s="24"/>
      <c r="S21" s="40"/>
      <c r="T21" s="241"/>
      <c r="U21" s="242"/>
      <c r="V21" s="242"/>
      <c r="W21" s="242"/>
      <c r="X21" s="242"/>
      <c r="Y21" s="242"/>
      <c r="Z21" s="242"/>
      <c r="AA21" s="242"/>
      <c r="AB21" s="243"/>
      <c r="AC21" s="13"/>
      <c r="AD21" s="3"/>
      <c r="AE21" s="13"/>
      <c r="AF21" s="15"/>
      <c r="AG21" s="1"/>
      <c r="AH21" s="24"/>
      <c r="AI21" s="3" t="s">
        <v>557</v>
      </c>
      <c r="AJ21" s="244" t="s">
        <v>196</v>
      </c>
      <c r="AK21" s="237"/>
      <c r="AL21" s="230"/>
      <c r="AM21" s="229">
        <v>8</v>
      </c>
      <c r="AN21" s="230"/>
      <c r="AO21" s="229">
        <v>3</v>
      </c>
      <c r="AP21" s="230"/>
      <c r="AQ21" s="229" t="s">
        <v>197</v>
      </c>
      <c r="AR21" s="230"/>
      <c r="AS21" s="26"/>
      <c r="AT21" s="3"/>
      <c r="AU21" s="13"/>
      <c r="AV21" s="15"/>
      <c r="AW21" s="1"/>
      <c r="AX21" s="24"/>
      <c r="AY21" s="40"/>
      <c r="AZ21" s="238"/>
      <c r="BA21" s="239"/>
      <c r="BB21" s="239"/>
      <c r="BC21" s="239"/>
      <c r="BD21" s="239"/>
      <c r="BE21" s="239"/>
      <c r="BF21" s="239"/>
      <c r="BG21" s="239"/>
      <c r="BH21" s="240"/>
      <c r="BI21" s="13"/>
      <c r="BJ21" s="3"/>
      <c r="BK21" s="13"/>
      <c r="BL21" s="15"/>
      <c r="BM21" s="1"/>
      <c r="BN21" s="18" t="s">
        <v>3</v>
      </c>
      <c r="BO21" s="21" t="s">
        <v>17</v>
      </c>
      <c r="BP21" s="131"/>
      <c r="BQ21" s="20" t="s">
        <v>6</v>
      </c>
      <c r="BR21" s="231" t="s">
        <v>18</v>
      </c>
      <c r="BS21" s="232"/>
      <c r="BT21" s="233"/>
      <c r="BU21" s="231" t="s">
        <v>19</v>
      </c>
      <c r="BV21" s="233"/>
      <c r="BW21" s="231" t="s">
        <v>20</v>
      </c>
      <c r="BX21" s="233"/>
      <c r="BY21" s="21" t="s">
        <v>14</v>
      </c>
      <c r="BZ21" s="19" t="s">
        <v>15</v>
      </c>
      <c r="CA21" s="22" t="s">
        <v>16</v>
      </c>
      <c r="CB21" s="23"/>
      <c r="CC21" s="1"/>
      <c r="CD21" s="24"/>
      <c r="CE21" s="158"/>
      <c r="CF21" s="283"/>
      <c r="CG21" s="284"/>
      <c r="CH21" s="284"/>
      <c r="CI21" s="284"/>
      <c r="CJ21" s="284"/>
      <c r="CK21" s="284"/>
      <c r="CL21" s="284"/>
      <c r="CM21" s="284"/>
      <c r="CN21" s="285"/>
      <c r="CO21" s="13"/>
      <c r="CP21" s="3"/>
      <c r="CQ21" s="13"/>
      <c r="CR21" s="15"/>
      <c r="CT21" s="1"/>
      <c r="CU21" s="1"/>
      <c r="CV21" s="1"/>
      <c r="CW21" s="1"/>
      <c r="CX21" s="1"/>
      <c r="CY21" s="1"/>
      <c r="CZ21" s="1"/>
      <c r="DA21" s="1"/>
      <c r="DB21" s="1"/>
      <c r="DC21" s="1"/>
      <c r="DD21" s="1"/>
      <c r="DE21" s="1"/>
      <c r="DF21" s="1"/>
      <c r="DG21" s="1"/>
      <c r="DH21" s="1"/>
    </row>
    <row r="22" spans="2:112" s="4" customFormat="1" ht="13.8" thickBot="1">
      <c r="B22" s="24"/>
      <c r="C22" s="26"/>
      <c r="D22" s="238"/>
      <c r="E22" s="239"/>
      <c r="F22" s="239"/>
      <c r="G22" s="239"/>
      <c r="H22" s="239"/>
      <c r="I22" s="239"/>
      <c r="J22" s="239"/>
      <c r="K22" s="239"/>
      <c r="L22" s="240"/>
      <c r="M22" s="13"/>
      <c r="N22" s="3"/>
      <c r="O22" s="13"/>
      <c r="P22" s="15"/>
      <c r="R22" s="24"/>
      <c r="S22" s="40"/>
      <c r="T22" s="241"/>
      <c r="U22" s="242"/>
      <c r="V22" s="242"/>
      <c r="W22" s="242"/>
      <c r="X22" s="242"/>
      <c r="Y22" s="242"/>
      <c r="Z22" s="242"/>
      <c r="AA22" s="242"/>
      <c r="AB22" s="243"/>
      <c r="AC22" s="13"/>
      <c r="AD22" s="3"/>
      <c r="AE22" s="13"/>
      <c r="AF22" s="15"/>
      <c r="AG22" s="1"/>
      <c r="AH22" s="24"/>
      <c r="AI22" s="3"/>
      <c r="AJ22" s="234"/>
      <c r="AK22" s="235"/>
      <c r="AL22" s="236"/>
      <c r="AM22" s="229"/>
      <c r="AN22" s="230"/>
      <c r="AO22" s="229"/>
      <c r="AP22" s="230"/>
      <c r="AQ22" s="229"/>
      <c r="AR22" s="230"/>
      <c r="AS22" s="26"/>
      <c r="AT22" s="3"/>
      <c r="AU22" s="13"/>
      <c r="AV22" s="15"/>
      <c r="AW22" s="1"/>
      <c r="AX22" s="24"/>
      <c r="AY22" s="40"/>
      <c r="AZ22" s="238"/>
      <c r="BA22" s="239"/>
      <c r="BB22" s="239"/>
      <c r="BC22" s="239"/>
      <c r="BD22" s="239"/>
      <c r="BE22" s="239"/>
      <c r="BF22" s="239"/>
      <c r="BG22" s="239"/>
      <c r="BH22" s="240"/>
      <c r="BI22" s="13"/>
      <c r="BJ22" s="3"/>
      <c r="BK22" s="13"/>
      <c r="BL22" s="15"/>
      <c r="BM22" s="1"/>
      <c r="BN22" s="24">
        <v>1</v>
      </c>
      <c r="BO22" s="26" t="s">
        <v>496</v>
      </c>
      <c r="BP22" s="129"/>
      <c r="BQ22" s="25">
        <v>4</v>
      </c>
      <c r="BR22" s="226">
        <v>11</v>
      </c>
      <c r="BS22" s="227"/>
      <c r="BT22" s="228"/>
      <c r="BU22" s="226">
        <v>11</v>
      </c>
      <c r="BV22" s="228"/>
      <c r="BW22" s="226">
        <v>10</v>
      </c>
      <c r="BX22" s="228"/>
      <c r="BY22" s="26">
        <v>85</v>
      </c>
      <c r="BZ22" s="3">
        <f>BN22*BY22</f>
        <v>85</v>
      </c>
      <c r="CA22" s="13"/>
      <c r="CB22" s="15"/>
      <c r="CC22" s="1"/>
      <c r="CD22" s="27"/>
      <c r="CE22" s="30"/>
      <c r="CF22" s="37"/>
      <c r="CG22" s="38"/>
      <c r="CH22" s="38"/>
      <c r="CI22" s="38"/>
      <c r="CJ22" s="38"/>
      <c r="CK22" s="38"/>
      <c r="CL22" s="38"/>
      <c r="CM22" s="38"/>
      <c r="CN22" s="39"/>
      <c r="CO22" s="16"/>
      <c r="CP22" s="28"/>
      <c r="CQ22" s="16"/>
      <c r="CR22" s="17"/>
      <c r="CT22" s="1"/>
      <c r="CU22" s="1"/>
      <c r="CV22" s="1"/>
      <c r="CW22" s="1"/>
      <c r="CX22" s="1"/>
      <c r="CY22" s="1"/>
      <c r="CZ22" s="1"/>
      <c r="DA22" s="1"/>
      <c r="DB22" s="1"/>
      <c r="DC22" s="1"/>
      <c r="DD22" s="1"/>
      <c r="DE22" s="1"/>
      <c r="DF22" s="1"/>
      <c r="DG22" s="1"/>
      <c r="DH22" s="1"/>
    </row>
    <row r="23" spans="2:112" s="4" customFormat="1" ht="13.8" thickBot="1">
      <c r="B23" s="24"/>
      <c r="C23" s="26" t="s">
        <v>148</v>
      </c>
      <c r="D23" s="40" t="s">
        <v>171</v>
      </c>
      <c r="E23" s="41"/>
      <c r="F23" s="41"/>
      <c r="G23" s="41"/>
      <c r="H23" s="41"/>
      <c r="I23" s="41"/>
      <c r="J23" s="41"/>
      <c r="K23" s="41"/>
      <c r="L23" s="42"/>
      <c r="M23" s="13"/>
      <c r="N23" s="3"/>
      <c r="O23" s="13"/>
      <c r="P23" s="15"/>
      <c r="R23" s="24"/>
      <c r="S23" s="83" t="s">
        <v>549</v>
      </c>
      <c r="T23" s="40"/>
      <c r="U23" s="41"/>
      <c r="V23" s="41"/>
      <c r="W23" s="41"/>
      <c r="X23" s="41"/>
      <c r="Y23" s="41"/>
      <c r="Z23" s="41"/>
      <c r="AA23" s="41"/>
      <c r="AB23" s="42"/>
      <c r="AC23" s="13"/>
      <c r="AD23" s="3"/>
      <c r="AE23" s="13"/>
      <c r="AF23" s="15"/>
      <c r="AG23" s="1"/>
      <c r="AH23" s="18" t="s">
        <v>3</v>
      </c>
      <c r="AI23" s="35" t="s">
        <v>27</v>
      </c>
      <c r="AJ23" s="35" t="s">
        <v>26</v>
      </c>
      <c r="AK23" s="32"/>
      <c r="AL23" s="75"/>
      <c r="AM23" s="32"/>
      <c r="AN23" s="75"/>
      <c r="AO23" s="32"/>
      <c r="AP23" s="75"/>
      <c r="AQ23" s="32"/>
      <c r="AR23" s="36"/>
      <c r="AS23" s="22" t="s">
        <v>14</v>
      </c>
      <c r="AT23" s="19" t="s">
        <v>15</v>
      </c>
      <c r="AU23" s="32" t="s">
        <v>16</v>
      </c>
      <c r="AV23" s="33"/>
      <c r="AW23" s="1"/>
      <c r="AX23" s="24"/>
      <c r="AY23" s="40"/>
      <c r="AZ23" s="238"/>
      <c r="BA23" s="239"/>
      <c r="BB23" s="239"/>
      <c r="BC23" s="239"/>
      <c r="BD23" s="239"/>
      <c r="BE23" s="239"/>
      <c r="BF23" s="239"/>
      <c r="BG23" s="239"/>
      <c r="BH23" s="240"/>
      <c r="BI23" s="13"/>
      <c r="BJ23" s="3"/>
      <c r="BK23" s="13"/>
      <c r="BL23" s="15"/>
      <c r="BM23" s="1"/>
      <c r="BN23" s="24"/>
      <c r="BO23" s="26"/>
      <c r="BP23" s="129"/>
      <c r="BQ23" s="25"/>
      <c r="BR23" s="128"/>
      <c r="BS23" s="132"/>
      <c r="BT23" s="129"/>
      <c r="BU23" s="128"/>
      <c r="BV23" s="129"/>
      <c r="BW23" s="128"/>
      <c r="BX23" s="14"/>
      <c r="BY23" s="26"/>
      <c r="BZ23" s="3"/>
      <c r="CA23" s="13"/>
      <c r="CB23" s="15"/>
      <c r="CC23" s="1"/>
      <c r="CD23" s="1"/>
      <c r="CE23" s="1"/>
      <c r="CF23" s="2"/>
      <c r="CG23" s="2"/>
      <c r="CH23" s="2"/>
      <c r="CI23" s="2"/>
      <c r="CJ23" s="2"/>
      <c r="CK23" s="2"/>
      <c r="CL23" s="2"/>
      <c r="CM23" s="2"/>
      <c r="CN23" s="1"/>
      <c r="CO23" s="1"/>
      <c r="CP23" s="1"/>
      <c r="CQ23" s="1"/>
      <c r="CR23" s="1"/>
      <c r="CT23" s="1"/>
      <c r="CU23" s="1"/>
      <c r="CV23" s="1"/>
      <c r="CW23" s="1"/>
      <c r="CX23" s="1"/>
      <c r="CY23" s="1"/>
      <c r="CZ23" s="1"/>
      <c r="DA23" s="1"/>
      <c r="DB23" s="1"/>
      <c r="DC23" s="1"/>
      <c r="DD23" s="1"/>
      <c r="DE23" s="1"/>
      <c r="DF23" s="1"/>
      <c r="DG23" s="1"/>
      <c r="DH23" s="1"/>
    </row>
    <row r="24" spans="2:112" s="4" customFormat="1">
      <c r="B24" s="24"/>
      <c r="C24" s="26" t="s">
        <v>286</v>
      </c>
      <c r="D24" s="66" t="s">
        <v>321</v>
      </c>
      <c r="E24" s="67"/>
      <c r="F24" s="67"/>
      <c r="G24" s="67"/>
      <c r="H24" s="67"/>
      <c r="I24" s="67"/>
      <c r="J24" s="67"/>
      <c r="K24" s="67"/>
      <c r="L24" s="68"/>
      <c r="M24" s="13"/>
      <c r="N24" s="3"/>
      <c r="O24" s="13"/>
      <c r="P24" s="15"/>
      <c r="R24" s="24"/>
      <c r="S24" s="62" t="s">
        <v>353</v>
      </c>
      <c r="T24" s="238" t="s">
        <v>529</v>
      </c>
      <c r="U24" s="239"/>
      <c r="V24" s="239"/>
      <c r="W24" s="239"/>
      <c r="X24" s="239"/>
      <c r="Y24" s="239"/>
      <c r="Z24" s="239"/>
      <c r="AA24" s="239"/>
      <c r="AB24" s="240"/>
      <c r="AC24" s="13"/>
      <c r="AD24" s="3"/>
      <c r="AE24" s="13"/>
      <c r="AF24" s="15"/>
      <c r="AG24" s="1"/>
      <c r="AH24" s="24"/>
      <c r="AI24" s="40" t="s">
        <v>186</v>
      </c>
      <c r="AJ24" s="40" t="s">
        <v>319</v>
      </c>
      <c r="AK24" s="41"/>
      <c r="AL24" s="41"/>
      <c r="AM24" s="41"/>
      <c r="AN24" s="41"/>
      <c r="AO24" s="41"/>
      <c r="AP24" s="41"/>
      <c r="AQ24" s="41"/>
      <c r="AR24" s="42"/>
      <c r="AS24" s="13"/>
      <c r="AT24" s="3"/>
      <c r="AU24" s="13"/>
      <c r="AV24" s="15"/>
      <c r="AW24" s="1"/>
      <c r="AX24" s="24"/>
      <c r="AY24" s="26" t="s">
        <v>555</v>
      </c>
      <c r="AZ24" s="66"/>
      <c r="BA24" s="67"/>
      <c r="BB24" s="67"/>
      <c r="BC24" s="67"/>
      <c r="BD24" s="67"/>
      <c r="BE24" s="67"/>
      <c r="BF24" s="67"/>
      <c r="BG24" s="67"/>
      <c r="BH24" s="68"/>
      <c r="BI24" s="13"/>
      <c r="BJ24" s="3"/>
      <c r="BK24" s="13"/>
      <c r="BL24" s="15"/>
      <c r="BM24" s="1"/>
      <c r="BN24" s="18" t="s">
        <v>3</v>
      </c>
      <c r="BO24" s="31" t="s">
        <v>21</v>
      </c>
      <c r="BP24" s="231" t="s">
        <v>22</v>
      </c>
      <c r="BQ24" s="232"/>
      <c r="BR24" s="233"/>
      <c r="BS24" s="231" t="s">
        <v>23</v>
      </c>
      <c r="BT24" s="233"/>
      <c r="BU24" s="231" t="s">
        <v>24</v>
      </c>
      <c r="BV24" s="233"/>
      <c r="BW24" s="231" t="s">
        <v>25</v>
      </c>
      <c r="BX24" s="233"/>
      <c r="BY24" s="21" t="s">
        <v>14</v>
      </c>
      <c r="BZ24" s="19" t="s">
        <v>15</v>
      </c>
      <c r="CA24" s="32" t="s">
        <v>16</v>
      </c>
      <c r="CB24" s="33"/>
      <c r="CC24" s="1"/>
      <c r="CD24" s="6" t="s">
        <v>0</v>
      </c>
      <c r="CE24" s="267" t="s">
        <v>254</v>
      </c>
      <c r="CF24" s="267"/>
      <c r="CG24" s="268"/>
      <c r="CH24" s="9" t="s">
        <v>1</v>
      </c>
      <c r="CI24" s="8"/>
      <c r="CJ24" s="8" t="s">
        <v>570</v>
      </c>
      <c r="CK24" s="8"/>
      <c r="CL24" s="8"/>
      <c r="CM24" s="8"/>
      <c r="CN24" s="10"/>
      <c r="CO24" s="7"/>
      <c r="CP24" s="7"/>
      <c r="CQ24" s="7" t="s">
        <v>2</v>
      </c>
      <c r="CR24" s="11">
        <f>SUM(CP26:CP42)</f>
        <v>251</v>
      </c>
      <c r="CT24" s="1"/>
      <c r="CU24" s="1"/>
      <c r="CV24" s="1"/>
      <c r="CW24" s="1"/>
      <c r="CX24" s="1"/>
      <c r="CY24" s="1"/>
      <c r="CZ24" s="1"/>
      <c r="DA24" s="1"/>
      <c r="DB24" s="1"/>
      <c r="DC24" s="1"/>
      <c r="DD24" s="1"/>
      <c r="DE24" s="1"/>
      <c r="DF24" s="1"/>
      <c r="DG24" s="1"/>
      <c r="DH24" s="1"/>
    </row>
    <row r="25" spans="2:112" s="4" customFormat="1" ht="13.8" thickBot="1">
      <c r="B25" s="24"/>
      <c r="C25" s="26" t="s">
        <v>288</v>
      </c>
      <c r="D25" s="238" t="s">
        <v>335</v>
      </c>
      <c r="E25" s="239"/>
      <c r="F25" s="239"/>
      <c r="G25" s="239"/>
      <c r="H25" s="239"/>
      <c r="I25" s="239"/>
      <c r="J25" s="239"/>
      <c r="K25" s="239"/>
      <c r="L25" s="240"/>
      <c r="M25" s="13"/>
      <c r="N25" s="3"/>
      <c r="O25" s="13"/>
      <c r="P25" s="15"/>
      <c r="R25" s="24"/>
      <c r="S25" s="62"/>
      <c r="T25" s="238"/>
      <c r="U25" s="239"/>
      <c r="V25" s="239"/>
      <c r="W25" s="239"/>
      <c r="X25" s="239"/>
      <c r="Y25" s="239"/>
      <c r="Z25" s="239"/>
      <c r="AA25" s="239"/>
      <c r="AB25" s="240"/>
      <c r="AC25" s="13"/>
      <c r="AD25" s="3"/>
      <c r="AE25" s="13"/>
      <c r="AF25" s="15"/>
      <c r="AG25" s="1"/>
      <c r="AH25" s="24"/>
      <c r="AI25" s="40" t="s">
        <v>246</v>
      </c>
      <c r="AJ25" s="241" t="s">
        <v>320</v>
      </c>
      <c r="AK25" s="242"/>
      <c r="AL25" s="242"/>
      <c r="AM25" s="242"/>
      <c r="AN25" s="242"/>
      <c r="AO25" s="242"/>
      <c r="AP25" s="242"/>
      <c r="AQ25" s="242"/>
      <c r="AR25" s="243"/>
      <c r="AS25" s="13"/>
      <c r="AT25" s="3"/>
      <c r="AU25" s="13"/>
      <c r="AV25" s="15"/>
      <c r="AW25" s="1"/>
      <c r="AX25" s="24"/>
      <c r="AY25" s="62" t="s">
        <v>280</v>
      </c>
      <c r="AZ25" s="238" t="s">
        <v>362</v>
      </c>
      <c r="BA25" s="239"/>
      <c r="BB25" s="239"/>
      <c r="BC25" s="239"/>
      <c r="BD25" s="239"/>
      <c r="BE25" s="239"/>
      <c r="BF25" s="239"/>
      <c r="BG25" s="239"/>
      <c r="BH25" s="240"/>
      <c r="BI25" s="13"/>
      <c r="BJ25" s="3"/>
      <c r="BK25" s="13"/>
      <c r="BL25" s="15"/>
      <c r="BM25" s="1"/>
      <c r="BN25" s="24"/>
      <c r="BO25" s="3" t="s">
        <v>497</v>
      </c>
      <c r="BP25" s="226" t="s">
        <v>499</v>
      </c>
      <c r="BQ25" s="227"/>
      <c r="BR25" s="228"/>
      <c r="BS25" s="226">
        <v>5</v>
      </c>
      <c r="BT25" s="228"/>
      <c r="BU25" s="226">
        <v>4</v>
      </c>
      <c r="BV25" s="228"/>
      <c r="BW25" s="226" t="s">
        <v>221</v>
      </c>
      <c r="BX25" s="228"/>
      <c r="BY25" s="26"/>
      <c r="BZ25" s="3"/>
      <c r="CA25" s="13" t="s">
        <v>500</v>
      </c>
      <c r="CB25" s="15"/>
      <c r="CC25" s="1"/>
      <c r="CD25" s="12"/>
      <c r="CE25" s="44"/>
      <c r="CF25" s="44"/>
      <c r="CG25" s="45"/>
      <c r="CH25" s="83" t="s">
        <v>243</v>
      </c>
      <c r="CI25" s="201"/>
      <c r="CJ25" s="201"/>
      <c r="CK25" s="84" t="s">
        <v>244</v>
      </c>
      <c r="CL25" s="201"/>
      <c r="CM25" s="201"/>
      <c r="CN25" s="14"/>
      <c r="CO25" s="13"/>
      <c r="CP25" s="13"/>
      <c r="CQ25" s="81" t="s">
        <v>245</v>
      </c>
      <c r="CR25" s="15">
        <f>CJ25+CM25</f>
        <v>0</v>
      </c>
      <c r="CT25" s="1"/>
      <c r="CU25" s="1"/>
      <c r="CV25" s="1"/>
      <c r="CW25" s="1"/>
      <c r="CX25" s="1"/>
      <c r="CY25" s="1"/>
      <c r="CZ25" s="1"/>
      <c r="DA25" s="1"/>
      <c r="DB25" s="1"/>
      <c r="DC25" s="1"/>
      <c r="DD25" s="1"/>
      <c r="DE25" s="1"/>
      <c r="DF25" s="1"/>
      <c r="DG25" s="1"/>
      <c r="DH25" s="1"/>
    </row>
    <row r="26" spans="2:112">
      <c r="B26" s="24"/>
      <c r="C26" s="26"/>
      <c r="D26" s="238"/>
      <c r="E26" s="239"/>
      <c r="F26" s="239"/>
      <c r="G26" s="239"/>
      <c r="H26" s="239"/>
      <c r="I26" s="239"/>
      <c r="J26" s="239"/>
      <c r="K26" s="239"/>
      <c r="L26" s="240"/>
      <c r="M26" s="13"/>
      <c r="N26" s="3"/>
      <c r="O26" s="13"/>
      <c r="P26" s="15"/>
      <c r="R26" s="24"/>
      <c r="S26" s="62"/>
      <c r="T26" s="238"/>
      <c r="U26" s="239"/>
      <c r="V26" s="239"/>
      <c r="W26" s="239"/>
      <c r="X26" s="239"/>
      <c r="Y26" s="239"/>
      <c r="Z26" s="239"/>
      <c r="AA26" s="239"/>
      <c r="AB26" s="240"/>
      <c r="AC26" s="13"/>
      <c r="AD26" s="3"/>
      <c r="AE26" s="13"/>
      <c r="AF26" s="15"/>
      <c r="AH26" s="24"/>
      <c r="AI26" s="40"/>
      <c r="AJ26" s="241"/>
      <c r="AK26" s="242"/>
      <c r="AL26" s="242"/>
      <c r="AM26" s="242"/>
      <c r="AN26" s="242"/>
      <c r="AO26" s="242"/>
      <c r="AP26" s="242"/>
      <c r="AQ26" s="242"/>
      <c r="AR26" s="243"/>
      <c r="AS26" s="13"/>
      <c r="AT26" s="3"/>
      <c r="AU26" s="13"/>
      <c r="AV26" s="15"/>
      <c r="AX26" s="24"/>
      <c r="AY26" s="62"/>
      <c r="AZ26" s="238"/>
      <c r="BA26" s="239"/>
      <c r="BB26" s="239"/>
      <c r="BC26" s="239"/>
      <c r="BD26" s="239"/>
      <c r="BE26" s="239"/>
      <c r="BF26" s="239"/>
      <c r="BG26" s="239"/>
      <c r="BH26" s="240"/>
      <c r="BI26" s="13"/>
      <c r="BJ26" s="3"/>
      <c r="BK26" s="13"/>
      <c r="BL26" s="15"/>
      <c r="BN26" s="24"/>
      <c r="BO26" s="3" t="s">
        <v>498</v>
      </c>
      <c r="BP26" s="229" t="s">
        <v>499</v>
      </c>
      <c r="BQ26" s="237"/>
      <c r="BR26" s="230"/>
      <c r="BS26" s="229">
        <v>4</v>
      </c>
      <c r="BT26" s="230"/>
      <c r="BU26" s="229">
        <v>5</v>
      </c>
      <c r="BV26" s="230"/>
      <c r="BW26" s="229" t="s">
        <v>221</v>
      </c>
      <c r="BX26" s="230"/>
      <c r="BY26" s="26"/>
      <c r="BZ26" s="3"/>
      <c r="CA26" s="13" t="s">
        <v>501</v>
      </c>
      <c r="CB26" s="15"/>
      <c r="CD26" s="18" t="s">
        <v>3</v>
      </c>
      <c r="CE26" s="21" t="s">
        <v>17</v>
      </c>
      <c r="CF26" s="203"/>
      <c r="CG26" s="20" t="s">
        <v>6</v>
      </c>
      <c r="CH26" s="231" t="s">
        <v>18</v>
      </c>
      <c r="CI26" s="232"/>
      <c r="CJ26" s="233"/>
      <c r="CK26" s="231" t="s">
        <v>19</v>
      </c>
      <c r="CL26" s="233"/>
      <c r="CM26" s="231" t="s">
        <v>20</v>
      </c>
      <c r="CN26" s="233"/>
      <c r="CO26" s="21" t="s">
        <v>14</v>
      </c>
      <c r="CP26" s="19" t="s">
        <v>15</v>
      </c>
      <c r="CQ26" s="22" t="s">
        <v>16</v>
      </c>
      <c r="CR26" s="23"/>
    </row>
    <row r="27" spans="2:112">
      <c r="B27" s="24"/>
      <c r="C27" s="26"/>
      <c r="D27" s="238"/>
      <c r="E27" s="239"/>
      <c r="F27" s="239"/>
      <c r="G27" s="239"/>
      <c r="H27" s="239"/>
      <c r="I27" s="239"/>
      <c r="J27" s="239"/>
      <c r="K27" s="239"/>
      <c r="L27" s="240"/>
      <c r="M27" s="13"/>
      <c r="N27" s="3"/>
      <c r="O27" s="13"/>
      <c r="P27" s="15"/>
      <c r="R27" s="24"/>
      <c r="S27" s="62" t="s">
        <v>354</v>
      </c>
      <c r="T27" s="238" t="s">
        <v>541</v>
      </c>
      <c r="U27" s="239"/>
      <c r="V27" s="239"/>
      <c r="W27" s="239"/>
      <c r="X27" s="239"/>
      <c r="Y27" s="239"/>
      <c r="Z27" s="239"/>
      <c r="AA27" s="239"/>
      <c r="AB27" s="240"/>
      <c r="AC27" s="13"/>
      <c r="AD27" s="3"/>
      <c r="AE27" s="13"/>
      <c r="AF27" s="15"/>
      <c r="AH27" s="24"/>
      <c r="AI27" s="40"/>
      <c r="AJ27" s="241"/>
      <c r="AK27" s="242"/>
      <c r="AL27" s="242"/>
      <c r="AM27" s="242"/>
      <c r="AN27" s="242"/>
      <c r="AO27" s="242"/>
      <c r="AP27" s="242"/>
      <c r="AQ27" s="242"/>
      <c r="AR27" s="243"/>
      <c r="AS27" s="13"/>
      <c r="AT27" s="3"/>
      <c r="AU27" s="13"/>
      <c r="AV27" s="15"/>
      <c r="AX27" s="24"/>
      <c r="AY27" s="62"/>
      <c r="AZ27" s="238"/>
      <c r="BA27" s="239"/>
      <c r="BB27" s="239"/>
      <c r="BC27" s="239"/>
      <c r="BD27" s="239"/>
      <c r="BE27" s="239"/>
      <c r="BF27" s="239"/>
      <c r="BG27" s="239"/>
      <c r="BH27" s="240"/>
      <c r="BI27" s="13"/>
      <c r="BJ27" s="3"/>
      <c r="BK27" s="13"/>
      <c r="BL27" s="15"/>
      <c r="BN27" s="24">
        <v>1</v>
      </c>
      <c r="BO27" s="3" t="s">
        <v>589</v>
      </c>
      <c r="BP27" s="269" t="s">
        <v>196</v>
      </c>
      <c r="BQ27" s="270"/>
      <c r="BR27" s="271"/>
      <c r="BS27" s="269">
        <v>4</v>
      </c>
      <c r="BT27" s="271"/>
      <c r="BU27" s="269">
        <v>5</v>
      </c>
      <c r="BV27" s="271"/>
      <c r="BW27" s="269" t="s">
        <v>586</v>
      </c>
      <c r="BX27" s="271"/>
      <c r="BY27" s="26">
        <v>15</v>
      </c>
      <c r="BZ27" s="3">
        <f t="shared" ref="BZ27" si="2">BN27*BY27</f>
        <v>15</v>
      </c>
      <c r="CA27" s="13" t="s">
        <v>210</v>
      </c>
      <c r="CB27" s="15"/>
      <c r="CD27" s="24">
        <v>1</v>
      </c>
      <c r="CE27" s="26" t="s">
        <v>254</v>
      </c>
      <c r="CF27" s="200"/>
      <c r="CG27" s="25">
        <v>4</v>
      </c>
      <c r="CH27" s="226">
        <v>14</v>
      </c>
      <c r="CI27" s="227"/>
      <c r="CJ27" s="228"/>
      <c r="CK27" s="226">
        <v>14</v>
      </c>
      <c r="CL27" s="228"/>
      <c r="CM27" s="226">
        <v>14</v>
      </c>
      <c r="CN27" s="228"/>
      <c r="CO27" s="26">
        <v>200</v>
      </c>
      <c r="CP27" s="3">
        <f>CD27*CO27</f>
        <v>200</v>
      </c>
      <c r="CQ27" s="13"/>
      <c r="CR27" s="15"/>
    </row>
    <row r="28" spans="2:112" ht="13.8" thickBot="1">
      <c r="B28" s="24"/>
      <c r="C28" s="26" t="s">
        <v>287</v>
      </c>
      <c r="D28" s="66"/>
      <c r="E28" s="67"/>
      <c r="F28" s="67"/>
      <c r="G28" s="67"/>
      <c r="H28" s="67"/>
      <c r="I28" s="67"/>
      <c r="J28" s="67"/>
      <c r="K28" s="67"/>
      <c r="L28" s="68"/>
      <c r="M28" s="13"/>
      <c r="N28" s="3"/>
      <c r="O28" s="13"/>
      <c r="P28" s="15"/>
      <c r="R28" s="24"/>
      <c r="S28" s="62"/>
      <c r="T28" s="238"/>
      <c r="U28" s="239"/>
      <c r="V28" s="239"/>
      <c r="W28" s="239"/>
      <c r="X28" s="239"/>
      <c r="Y28" s="239"/>
      <c r="Z28" s="239"/>
      <c r="AA28" s="239"/>
      <c r="AB28" s="240"/>
      <c r="AC28" s="13"/>
      <c r="AD28" s="3"/>
      <c r="AE28" s="13"/>
      <c r="AF28" s="15"/>
      <c r="AH28" s="24"/>
      <c r="AI28" s="40"/>
      <c r="AJ28" s="241"/>
      <c r="AK28" s="242"/>
      <c r="AL28" s="242"/>
      <c r="AM28" s="242"/>
      <c r="AN28" s="242"/>
      <c r="AO28" s="242"/>
      <c r="AP28" s="242"/>
      <c r="AQ28" s="242"/>
      <c r="AR28" s="243"/>
      <c r="AS28" s="13"/>
      <c r="AT28" s="3"/>
      <c r="AU28" s="13"/>
      <c r="AV28" s="15"/>
      <c r="AX28" s="24"/>
      <c r="AY28" s="62" t="s">
        <v>281</v>
      </c>
      <c r="AZ28" s="238" t="s">
        <v>532</v>
      </c>
      <c r="BA28" s="239"/>
      <c r="BB28" s="239"/>
      <c r="BC28" s="239"/>
      <c r="BD28" s="239"/>
      <c r="BE28" s="239"/>
      <c r="BF28" s="239"/>
      <c r="BG28" s="239"/>
      <c r="BH28" s="240"/>
      <c r="BI28" s="13"/>
      <c r="BJ28" s="3"/>
      <c r="BK28" s="13"/>
      <c r="BL28" s="15"/>
      <c r="BN28" s="24"/>
      <c r="BO28" s="3"/>
      <c r="BP28" s="234"/>
      <c r="BQ28" s="235"/>
      <c r="BR28" s="236"/>
      <c r="BS28" s="229"/>
      <c r="BT28" s="230"/>
      <c r="BU28" s="229"/>
      <c r="BV28" s="230"/>
      <c r="BW28" s="229"/>
      <c r="BX28" s="230"/>
      <c r="BY28" s="26"/>
      <c r="BZ28" s="3"/>
      <c r="CA28" s="13"/>
      <c r="CB28" s="15"/>
      <c r="CD28" s="24"/>
      <c r="CE28" s="26"/>
      <c r="CF28" s="200"/>
      <c r="CG28" s="25"/>
      <c r="CH28" s="199"/>
      <c r="CI28" s="201"/>
      <c r="CJ28" s="200"/>
      <c r="CK28" s="199"/>
      <c r="CL28" s="200"/>
      <c r="CM28" s="199"/>
      <c r="CN28" s="14"/>
      <c r="CO28" s="26"/>
      <c r="CP28" s="3"/>
      <c r="CQ28" s="13"/>
      <c r="CR28" s="15"/>
    </row>
    <row r="29" spans="2:112">
      <c r="B29" s="24"/>
      <c r="C29" s="62" t="s">
        <v>289</v>
      </c>
      <c r="D29" s="238" t="s">
        <v>533</v>
      </c>
      <c r="E29" s="239"/>
      <c r="F29" s="239"/>
      <c r="G29" s="239"/>
      <c r="H29" s="239"/>
      <c r="I29" s="239"/>
      <c r="J29" s="239"/>
      <c r="K29" s="239"/>
      <c r="L29" s="240"/>
      <c r="M29" s="13"/>
      <c r="N29" s="3"/>
      <c r="O29" s="13"/>
      <c r="P29" s="15"/>
      <c r="R29" s="24"/>
      <c r="S29" s="62" t="s">
        <v>355</v>
      </c>
      <c r="T29" s="238" t="s">
        <v>530</v>
      </c>
      <c r="U29" s="239"/>
      <c r="V29" s="239"/>
      <c r="W29" s="239"/>
      <c r="X29" s="239"/>
      <c r="Y29" s="239"/>
      <c r="Z29" s="239"/>
      <c r="AA29" s="239"/>
      <c r="AB29" s="240"/>
      <c r="AC29" s="13"/>
      <c r="AD29" s="3"/>
      <c r="AE29" s="13"/>
      <c r="AF29" s="15"/>
      <c r="AH29" s="24"/>
      <c r="AI29" s="83" t="s">
        <v>518</v>
      </c>
      <c r="AJ29" s="40"/>
      <c r="AK29" s="41"/>
      <c r="AL29" s="41"/>
      <c r="AM29" s="41"/>
      <c r="AN29" s="41"/>
      <c r="AO29" s="41"/>
      <c r="AP29" s="41"/>
      <c r="AQ29" s="41"/>
      <c r="AR29" s="42"/>
      <c r="AS29" s="13"/>
      <c r="AT29" s="3"/>
      <c r="AU29" s="13"/>
      <c r="AV29" s="15"/>
      <c r="AX29" s="24"/>
      <c r="AY29" s="62"/>
      <c r="AZ29" s="238"/>
      <c r="BA29" s="239"/>
      <c r="BB29" s="239"/>
      <c r="BC29" s="239"/>
      <c r="BD29" s="239"/>
      <c r="BE29" s="239"/>
      <c r="BF29" s="239"/>
      <c r="BG29" s="239"/>
      <c r="BH29" s="240"/>
      <c r="BI29" s="13"/>
      <c r="BJ29" s="3"/>
      <c r="BK29" s="13"/>
      <c r="BL29" s="15"/>
      <c r="BN29" s="18" t="s">
        <v>3</v>
      </c>
      <c r="BO29" s="35" t="s">
        <v>27</v>
      </c>
      <c r="BP29" s="35" t="s">
        <v>26</v>
      </c>
      <c r="BQ29" s="32"/>
      <c r="BR29" s="130"/>
      <c r="BS29" s="32"/>
      <c r="BT29" s="130"/>
      <c r="BU29" s="32"/>
      <c r="BV29" s="130"/>
      <c r="BW29" s="32"/>
      <c r="BX29" s="36"/>
      <c r="BY29" s="22" t="s">
        <v>14</v>
      </c>
      <c r="BZ29" s="19" t="s">
        <v>15</v>
      </c>
      <c r="CA29" s="32" t="s">
        <v>16</v>
      </c>
      <c r="CB29" s="33"/>
      <c r="CD29" s="18" t="s">
        <v>3</v>
      </c>
      <c r="CE29" s="31" t="s">
        <v>21</v>
      </c>
      <c r="CF29" s="231" t="s">
        <v>22</v>
      </c>
      <c r="CG29" s="232"/>
      <c r="CH29" s="233"/>
      <c r="CI29" s="231" t="s">
        <v>23</v>
      </c>
      <c r="CJ29" s="233"/>
      <c r="CK29" s="231" t="s">
        <v>24</v>
      </c>
      <c r="CL29" s="233"/>
      <c r="CM29" s="231" t="s">
        <v>25</v>
      </c>
      <c r="CN29" s="233"/>
      <c r="CO29" s="21" t="s">
        <v>14</v>
      </c>
      <c r="CP29" s="19" t="s">
        <v>15</v>
      </c>
      <c r="CQ29" s="32" t="s">
        <v>16</v>
      </c>
      <c r="CR29" s="33"/>
    </row>
    <row r="30" spans="2:112">
      <c r="B30" s="24"/>
      <c r="C30" s="62"/>
      <c r="D30" s="238"/>
      <c r="E30" s="239"/>
      <c r="F30" s="239"/>
      <c r="G30" s="239"/>
      <c r="H30" s="239"/>
      <c r="I30" s="239"/>
      <c r="J30" s="239"/>
      <c r="K30" s="239"/>
      <c r="L30" s="240"/>
      <c r="M30" s="13"/>
      <c r="N30" s="3"/>
      <c r="O30" s="13"/>
      <c r="P30" s="15"/>
      <c r="R30" s="24"/>
      <c r="S30" s="62"/>
      <c r="T30" s="238"/>
      <c r="U30" s="239"/>
      <c r="V30" s="239"/>
      <c r="W30" s="239"/>
      <c r="X30" s="239"/>
      <c r="Y30" s="239"/>
      <c r="Z30" s="239"/>
      <c r="AA30" s="239"/>
      <c r="AB30" s="240"/>
      <c r="AC30" s="13"/>
      <c r="AD30" s="3"/>
      <c r="AE30" s="13"/>
      <c r="AF30" s="15"/>
      <c r="AH30" s="24"/>
      <c r="AI30" s="62" t="s">
        <v>353</v>
      </c>
      <c r="AJ30" s="238" t="s">
        <v>529</v>
      </c>
      <c r="AK30" s="239"/>
      <c r="AL30" s="239"/>
      <c r="AM30" s="239"/>
      <c r="AN30" s="239"/>
      <c r="AO30" s="239"/>
      <c r="AP30" s="239"/>
      <c r="AQ30" s="239"/>
      <c r="AR30" s="240"/>
      <c r="AS30" s="13"/>
      <c r="AT30" s="3"/>
      <c r="AU30" s="13"/>
      <c r="AV30" s="15"/>
      <c r="AX30" s="24"/>
      <c r="AY30" s="62" t="s">
        <v>282</v>
      </c>
      <c r="AZ30" s="238" t="s">
        <v>363</v>
      </c>
      <c r="BA30" s="239"/>
      <c r="BB30" s="239"/>
      <c r="BC30" s="239"/>
      <c r="BD30" s="239"/>
      <c r="BE30" s="239"/>
      <c r="BF30" s="239"/>
      <c r="BG30" s="239"/>
      <c r="BH30" s="240"/>
      <c r="BI30" s="13"/>
      <c r="BJ30" s="3"/>
      <c r="BK30" s="13"/>
      <c r="BL30" s="15"/>
      <c r="BN30" s="24"/>
      <c r="BO30" s="26" t="s">
        <v>202</v>
      </c>
      <c r="BP30" s="85"/>
      <c r="BQ30" s="86"/>
      <c r="BR30" s="86"/>
      <c r="BS30" s="86"/>
      <c r="BT30" s="86"/>
      <c r="BU30" s="86"/>
      <c r="BV30" s="86"/>
      <c r="BW30" s="86"/>
      <c r="BX30" s="87"/>
      <c r="BY30" s="13"/>
      <c r="BZ30" s="3"/>
      <c r="CA30" s="13"/>
      <c r="CB30" s="15"/>
      <c r="CD30" s="24">
        <v>1</v>
      </c>
      <c r="CE30" s="34" t="s">
        <v>258</v>
      </c>
      <c r="CF30" s="229" t="s">
        <v>196</v>
      </c>
      <c r="CG30" s="237"/>
      <c r="CH30" s="230"/>
      <c r="CI30" s="229">
        <v>9</v>
      </c>
      <c r="CJ30" s="230"/>
      <c r="CK30" s="229">
        <v>2</v>
      </c>
      <c r="CL30" s="230"/>
      <c r="CM30" s="229" t="s">
        <v>197</v>
      </c>
      <c r="CN30" s="230"/>
      <c r="CO30" s="26">
        <v>50</v>
      </c>
      <c r="CP30" s="3">
        <f t="shared" ref="CP30" si="3">CD30*CO30</f>
        <v>50</v>
      </c>
      <c r="CQ30" s="13" t="s">
        <v>259</v>
      </c>
      <c r="CR30" s="15"/>
    </row>
    <row r="31" spans="2:112">
      <c r="B31" s="24"/>
      <c r="C31" s="62"/>
      <c r="D31" s="238"/>
      <c r="E31" s="239"/>
      <c r="F31" s="239"/>
      <c r="G31" s="239"/>
      <c r="H31" s="239"/>
      <c r="I31" s="239"/>
      <c r="J31" s="239"/>
      <c r="K31" s="239"/>
      <c r="L31" s="240"/>
      <c r="M31" s="13"/>
      <c r="N31" s="3"/>
      <c r="O31" s="13"/>
      <c r="P31" s="15"/>
      <c r="R31" s="24"/>
      <c r="S31" s="62"/>
      <c r="T31" s="238"/>
      <c r="U31" s="239"/>
      <c r="V31" s="239"/>
      <c r="W31" s="239"/>
      <c r="X31" s="239"/>
      <c r="Y31" s="239"/>
      <c r="Z31" s="239"/>
      <c r="AA31" s="239"/>
      <c r="AB31" s="240"/>
      <c r="AC31" s="13"/>
      <c r="AD31" s="3"/>
      <c r="AE31" s="13"/>
      <c r="AF31" s="15"/>
      <c r="AH31" s="24"/>
      <c r="AI31" s="62"/>
      <c r="AJ31" s="238"/>
      <c r="AK31" s="239"/>
      <c r="AL31" s="239"/>
      <c r="AM31" s="239"/>
      <c r="AN31" s="239"/>
      <c r="AO31" s="239"/>
      <c r="AP31" s="239"/>
      <c r="AQ31" s="239"/>
      <c r="AR31" s="240"/>
      <c r="AS31" s="13"/>
      <c r="AT31" s="3"/>
      <c r="AU31" s="13"/>
      <c r="AV31" s="15"/>
      <c r="AX31" s="24"/>
      <c r="AY31" s="62"/>
      <c r="AZ31" s="238"/>
      <c r="BA31" s="239"/>
      <c r="BB31" s="239"/>
      <c r="BC31" s="239"/>
      <c r="BD31" s="239"/>
      <c r="BE31" s="239"/>
      <c r="BF31" s="239"/>
      <c r="BG31" s="239"/>
      <c r="BH31" s="240"/>
      <c r="BI31" s="13"/>
      <c r="BJ31" s="3"/>
      <c r="BK31" s="13"/>
      <c r="BL31" s="15"/>
      <c r="BN31" s="24"/>
      <c r="BO31" s="26" t="s">
        <v>183</v>
      </c>
      <c r="BP31" s="88"/>
      <c r="BQ31" s="86"/>
      <c r="BR31" s="86"/>
      <c r="BS31" s="86"/>
      <c r="BT31" s="86"/>
      <c r="BU31" s="86"/>
      <c r="BV31" s="86"/>
      <c r="BW31" s="86"/>
      <c r="BX31" s="87"/>
      <c r="BY31" s="13"/>
      <c r="BZ31" s="3"/>
      <c r="CA31" s="13"/>
      <c r="CB31" s="15"/>
      <c r="CD31" s="24"/>
      <c r="CE31" s="34" t="s">
        <v>260</v>
      </c>
      <c r="CF31" s="229" t="s">
        <v>194</v>
      </c>
      <c r="CG31" s="237"/>
      <c r="CH31" s="230"/>
      <c r="CI31" s="229">
        <v>5</v>
      </c>
      <c r="CJ31" s="230"/>
      <c r="CK31" s="229">
        <v>4</v>
      </c>
      <c r="CL31" s="230"/>
      <c r="CM31" s="229" t="s">
        <v>195</v>
      </c>
      <c r="CN31" s="230"/>
      <c r="CO31" s="26"/>
      <c r="CP31" s="3"/>
      <c r="CQ31" s="13" t="s">
        <v>259</v>
      </c>
      <c r="CR31" s="15"/>
    </row>
    <row r="32" spans="2:112" ht="13.8" thickBot="1">
      <c r="B32" s="24"/>
      <c r="C32" s="62"/>
      <c r="D32" s="238"/>
      <c r="E32" s="239"/>
      <c r="F32" s="239"/>
      <c r="G32" s="239"/>
      <c r="H32" s="239"/>
      <c r="I32" s="239"/>
      <c r="J32" s="239"/>
      <c r="K32" s="239"/>
      <c r="L32" s="240"/>
      <c r="M32" s="13"/>
      <c r="N32" s="3"/>
      <c r="O32" s="13"/>
      <c r="P32" s="15"/>
      <c r="R32" s="24"/>
      <c r="S32" s="62" t="s">
        <v>356</v>
      </c>
      <c r="T32" s="238" t="s">
        <v>531</v>
      </c>
      <c r="U32" s="239"/>
      <c r="V32" s="239"/>
      <c r="W32" s="239"/>
      <c r="X32" s="239"/>
      <c r="Y32" s="239"/>
      <c r="Z32" s="239"/>
      <c r="AA32" s="239"/>
      <c r="AB32" s="240"/>
      <c r="AC32" s="13"/>
      <c r="AD32" s="3"/>
      <c r="AE32" s="13"/>
      <c r="AF32" s="15"/>
      <c r="AH32" s="24"/>
      <c r="AI32" s="62"/>
      <c r="AJ32" s="238"/>
      <c r="AK32" s="239"/>
      <c r="AL32" s="239"/>
      <c r="AM32" s="239"/>
      <c r="AN32" s="239"/>
      <c r="AO32" s="239"/>
      <c r="AP32" s="239"/>
      <c r="AQ32" s="239"/>
      <c r="AR32" s="240"/>
      <c r="AS32" s="13"/>
      <c r="AT32" s="3"/>
      <c r="AU32" s="13"/>
      <c r="AV32" s="15"/>
      <c r="AX32" s="24"/>
      <c r="AY32" s="62"/>
      <c r="AZ32" s="238"/>
      <c r="BA32" s="239"/>
      <c r="BB32" s="239"/>
      <c r="BC32" s="239"/>
      <c r="BD32" s="239"/>
      <c r="BE32" s="239"/>
      <c r="BF32" s="239"/>
      <c r="BG32" s="239"/>
      <c r="BH32" s="240"/>
      <c r="BI32" s="13"/>
      <c r="BJ32" s="3"/>
      <c r="BK32" s="13"/>
      <c r="BL32" s="15"/>
      <c r="BN32" s="27"/>
      <c r="BO32" s="30"/>
      <c r="BP32" s="37"/>
      <c r="BQ32" s="38"/>
      <c r="BR32" s="38"/>
      <c r="BS32" s="38"/>
      <c r="BT32" s="38"/>
      <c r="BU32" s="38"/>
      <c r="BV32" s="38"/>
      <c r="BW32" s="38"/>
      <c r="BX32" s="39"/>
      <c r="BY32" s="16"/>
      <c r="BZ32" s="28"/>
      <c r="CA32" s="16"/>
      <c r="CB32" s="17"/>
      <c r="CD32" s="24"/>
      <c r="CE32" s="3"/>
      <c r="CF32" s="234"/>
      <c r="CG32" s="235"/>
      <c r="CH32" s="236"/>
      <c r="CI32" s="229"/>
      <c r="CJ32" s="230"/>
      <c r="CK32" s="229"/>
      <c r="CL32" s="230"/>
      <c r="CM32" s="229"/>
      <c r="CN32" s="230"/>
      <c r="CO32" s="26"/>
      <c r="CP32" s="3"/>
      <c r="CQ32" s="13"/>
      <c r="CR32" s="15"/>
    </row>
    <row r="33" spans="2:96" ht="12.75" customHeight="1">
      <c r="B33" s="24"/>
      <c r="C33" s="62" t="s">
        <v>290</v>
      </c>
      <c r="D33" s="238" t="s">
        <v>534</v>
      </c>
      <c r="E33" s="239"/>
      <c r="F33" s="239"/>
      <c r="G33" s="239"/>
      <c r="H33" s="239"/>
      <c r="I33" s="239"/>
      <c r="J33" s="239"/>
      <c r="K33" s="239"/>
      <c r="L33" s="240"/>
      <c r="M33" s="13"/>
      <c r="N33" s="3"/>
      <c r="O33" s="13"/>
      <c r="P33" s="15"/>
      <c r="R33" s="24"/>
      <c r="S33" s="62"/>
      <c r="T33" s="238"/>
      <c r="U33" s="239"/>
      <c r="V33" s="239"/>
      <c r="W33" s="239"/>
      <c r="X33" s="239"/>
      <c r="Y33" s="239"/>
      <c r="Z33" s="239"/>
      <c r="AA33" s="239"/>
      <c r="AB33" s="240"/>
      <c r="AC33" s="13"/>
      <c r="AD33" s="3"/>
      <c r="AE33" s="13"/>
      <c r="AF33" s="15"/>
      <c r="AH33" s="24"/>
      <c r="AI33" s="62" t="s">
        <v>354</v>
      </c>
      <c r="AJ33" s="238" t="s">
        <v>541</v>
      </c>
      <c r="AK33" s="239"/>
      <c r="AL33" s="239"/>
      <c r="AM33" s="239"/>
      <c r="AN33" s="239"/>
      <c r="AO33" s="239"/>
      <c r="AP33" s="239"/>
      <c r="AQ33" s="239"/>
      <c r="AR33" s="240"/>
      <c r="AS33" s="13"/>
      <c r="AT33" s="3"/>
      <c r="AU33" s="13"/>
      <c r="AV33" s="15"/>
      <c r="AX33" s="24"/>
      <c r="AY33" s="62" t="s">
        <v>283</v>
      </c>
      <c r="AZ33" s="238" t="s">
        <v>537</v>
      </c>
      <c r="BA33" s="239"/>
      <c r="BB33" s="239"/>
      <c r="BC33" s="239"/>
      <c r="BD33" s="239"/>
      <c r="BE33" s="239"/>
      <c r="BF33" s="239"/>
      <c r="BG33" s="239"/>
      <c r="BH33" s="240"/>
      <c r="BI33" s="13"/>
      <c r="BJ33" s="3"/>
      <c r="BK33" s="13"/>
      <c r="BL33" s="15"/>
      <c r="CD33" s="18" t="s">
        <v>3</v>
      </c>
      <c r="CE33" s="35" t="s">
        <v>27</v>
      </c>
      <c r="CF33" s="35" t="s">
        <v>26</v>
      </c>
      <c r="CG33" s="32"/>
      <c r="CH33" s="202"/>
      <c r="CI33" s="32"/>
      <c r="CJ33" s="202"/>
      <c r="CK33" s="32"/>
      <c r="CL33" s="202"/>
      <c r="CM33" s="32"/>
      <c r="CN33" s="36"/>
      <c r="CO33" s="22" t="s">
        <v>14</v>
      </c>
      <c r="CP33" s="19" t="s">
        <v>15</v>
      </c>
      <c r="CQ33" s="32" t="s">
        <v>16</v>
      </c>
      <c r="CR33" s="33"/>
    </row>
    <row r="34" spans="2:96" ht="13.8" thickBot="1">
      <c r="B34" s="24"/>
      <c r="C34" s="62"/>
      <c r="D34" s="238"/>
      <c r="E34" s="239"/>
      <c r="F34" s="239"/>
      <c r="G34" s="239"/>
      <c r="H34" s="239"/>
      <c r="I34" s="239"/>
      <c r="J34" s="239"/>
      <c r="K34" s="239"/>
      <c r="L34" s="240"/>
      <c r="M34" s="13"/>
      <c r="N34" s="3"/>
      <c r="O34" s="13"/>
      <c r="P34" s="15"/>
      <c r="R34" s="27"/>
      <c r="S34" s="30"/>
      <c r="T34" s="37"/>
      <c r="U34" s="38"/>
      <c r="V34" s="38"/>
      <c r="W34" s="38"/>
      <c r="X34" s="38"/>
      <c r="Y34" s="38"/>
      <c r="Z34" s="38"/>
      <c r="AA34" s="38"/>
      <c r="AB34" s="39"/>
      <c r="AC34" s="16"/>
      <c r="AD34" s="28"/>
      <c r="AE34" s="16"/>
      <c r="AF34" s="17"/>
      <c r="AH34" s="24"/>
      <c r="AI34" s="62"/>
      <c r="AJ34" s="238"/>
      <c r="AK34" s="239"/>
      <c r="AL34" s="239"/>
      <c r="AM34" s="239"/>
      <c r="AN34" s="239"/>
      <c r="AO34" s="239"/>
      <c r="AP34" s="239"/>
      <c r="AQ34" s="239"/>
      <c r="AR34" s="240"/>
      <c r="AS34" s="13"/>
      <c r="AT34" s="3"/>
      <c r="AU34" s="13"/>
      <c r="AV34" s="15"/>
      <c r="AX34" s="24"/>
      <c r="AY34" s="62"/>
      <c r="AZ34" s="238"/>
      <c r="BA34" s="239"/>
      <c r="BB34" s="239"/>
      <c r="BC34" s="239"/>
      <c r="BD34" s="239"/>
      <c r="BE34" s="239"/>
      <c r="BF34" s="239"/>
      <c r="BG34" s="239"/>
      <c r="BH34" s="240"/>
      <c r="BI34" s="13"/>
      <c r="BJ34" s="3"/>
      <c r="BK34" s="13"/>
      <c r="BL34" s="15"/>
      <c r="CD34" s="24"/>
      <c r="CE34" s="83" t="s">
        <v>132</v>
      </c>
      <c r="CF34" s="238" t="s">
        <v>257</v>
      </c>
      <c r="CG34" s="239"/>
      <c r="CH34" s="239"/>
      <c r="CI34" s="239"/>
      <c r="CJ34" s="239"/>
      <c r="CK34" s="239"/>
      <c r="CL34" s="239"/>
      <c r="CM34" s="239"/>
      <c r="CN34" s="240"/>
      <c r="CO34" s="13"/>
      <c r="CP34" s="3"/>
      <c r="CQ34" s="13"/>
      <c r="CR34" s="15"/>
    </row>
    <row r="35" spans="2:96" ht="13.8" thickBot="1">
      <c r="B35" s="24"/>
      <c r="C35" s="62" t="s">
        <v>291</v>
      </c>
      <c r="D35" s="238" t="s">
        <v>581</v>
      </c>
      <c r="E35" s="239"/>
      <c r="F35" s="239"/>
      <c r="G35" s="239"/>
      <c r="H35" s="239"/>
      <c r="I35" s="239"/>
      <c r="J35" s="239"/>
      <c r="K35" s="239"/>
      <c r="L35" s="240"/>
      <c r="M35" s="13"/>
      <c r="N35" s="3"/>
      <c r="O35" s="13"/>
      <c r="P35" s="15"/>
      <c r="AH35" s="24"/>
      <c r="AI35" s="62" t="s">
        <v>355</v>
      </c>
      <c r="AJ35" s="238" t="s">
        <v>530</v>
      </c>
      <c r="AK35" s="239"/>
      <c r="AL35" s="239"/>
      <c r="AM35" s="239"/>
      <c r="AN35" s="239"/>
      <c r="AO35" s="239"/>
      <c r="AP35" s="239"/>
      <c r="AQ35" s="239"/>
      <c r="AR35" s="240"/>
      <c r="AS35" s="13"/>
      <c r="AT35" s="3"/>
      <c r="AU35" s="13"/>
      <c r="AV35" s="15"/>
      <c r="AX35" s="24">
        <v>1</v>
      </c>
      <c r="AY35" s="40" t="s">
        <v>505</v>
      </c>
      <c r="AZ35" s="69" t="s">
        <v>506</v>
      </c>
      <c r="BA35" s="133"/>
      <c r="BB35" s="133"/>
      <c r="BC35" s="133"/>
      <c r="BD35" s="133"/>
      <c r="BE35" s="133"/>
      <c r="BF35" s="133"/>
      <c r="BG35" s="133"/>
      <c r="BH35" s="134"/>
      <c r="BI35" s="13">
        <v>20</v>
      </c>
      <c r="BJ35" s="3">
        <v>20</v>
      </c>
      <c r="BK35" s="13"/>
      <c r="BL35" s="15"/>
      <c r="CD35" s="24"/>
      <c r="CE35" s="34" t="s">
        <v>183</v>
      </c>
      <c r="CF35" s="206"/>
      <c r="CG35" s="207"/>
      <c r="CH35" s="207"/>
      <c r="CI35" s="207"/>
      <c r="CJ35" s="207"/>
      <c r="CK35" s="207"/>
      <c r="CL35" s="207"/>
      <c r="CM35" s="207"/>
      <c r="CN35" s="208"/>
      <c r="CO35" s="13"/>
      <c r="CP35" s="3"/>
      <c r="CQ35" s="13"/>
      <c r="CR35" s="15"/>
    </row>
    <row r="36" spans="2:96">
      <c r="B36" s="24"/>
      <c r="C36" s="62"/>
      <c r="D36" s="238"/>
      <c r="E36" s="239"/>
      <c r="F36" s="239"/>
      <c r="G36" s="239"/>
      <c r="H36" s="239"/>
      <c r="I36" s="239"/>
      <c r="J36" s="239"/>
      <c r="K36" s="239"/>
      <c r="L36" s="240"/>
      <c r="M36" s="13"/>
      <c r="N36" s="3"/>
      <c r="O36" s="13"/>
      <c r="P36" s="15"/>
      <c r="R36" s="6" t="s">
        <v>0</v>
      </c>
      <c r="S36" s="221" t="s">
        <v>149</v>
      </c>
      <c r="T36" s="221"/>
      <c r="U36" s="222"/>
      <c r="V36" s="9" t="s">
        <v>1</v>
      </c>
      <c r="W36" s="8"/>
      <c r="X36" s="8" t="s">
        <v>330</v>
      </c>
      <c r="Y36" s="8"/>
      <c r="Z36" s="8"/>
      <c r="AA36" s="8"/>
      <c r="AB36" s="10"/>
      <c r="AC36" s="7"/>
      <c r="AD36" s="7"/>
      <c r="AE36" s="7" t="s">
        <v>2</v>
      </c>
      <c r="AF36" s="11">
        <f>SUM(AD39:AD68)</f>
        <v>175</v>
      </c>
      <c r="AH36" s="24"/>
      <c r="AI36" s="62"/>
      <c r="AJ36" s="238"/>
      <c r="AK36" s="239"/>
      <c r="AL36" s="239"/>
      <c r="AM36" s="239"/>
      <c r="AN36" s="239"/>
      <c r="AO36" s="239"/>
      <c r="AP36" s="239"/>
      <c r="AQ36" s="239"/>
      <c r="AR36" s="240"/>
      <c r="AS36" s="13"/>
      <c r="AT36" s="3"/>
      <c r="AU36" s="13"/>
      <c r="AV36" s="15"/>
      <c r="AX36" s="24"/>
      <c r="AY36" s="40" t="s">
        <v>217</v>
      </c>
      <c r="AZ36" s="66" t="s">
        <v>504</v>
      </c>
      <c r="BA36" s="67"/>
      <c r="BB36" s="67"/>
      <c r="BC36" s="67"/>
      <c r="BD36" s="67"/>
      <c r="BE36" s="67"/>
      <c r="BF36" s="67"/>
      <c r="BG36" s="67"/>
      <c r="BH36" s="68"/>
      <c r="BI36" s="13"/>
      <c r="BJ36" s="3"/>
      <c r="BK36" s="13"/>
      <c r="BL36" s="15"/>
      <c r="CD36" s="24">
        <v>1</v>
      </c>
      <c r="CE36" s="34" t="s">
        <v>202</v>
      </c>
      <c r="CF36" s="206"/>
      <c r="CG36" s="207"/>
      <c r="CH36" s="207"/>
      <c r="CI36" s="207"/>
      <c r="CJ36" s="207"/>
      <c r="CK36" s="207"/>
      <c r="CL36" s="207"/>
      <c r="CM36" s="207"/>
      <c r="CN36" s="208"/>
      <c r="CO36" s="13">
        <v>1</v>
      </c>
      <c r="CP36" s="3">
        <f>CO36*CD36</f>
        <v>1</v>
      </c>
      <c r="CQ36" s="13"/>
      <c r="CR36" s="15"/>
    </row>
    <row r="37" spans="2:96" ht="13.5" customHeight="1" thickBot="1">
      <c r="B37" s="24"/>
      <c r="C37" s="62" t="s">
        <v>292</v>
      </c>
      <c r="D37" s="238" t="s">
        <v>361</v>
      </c>
      <c r="E37" s="239"/>
      <c r="F37" s="239"/>
      <c r="G37" s="239"/>
      <c r="H37" s="239"/>
      <c r="I37" s="239"/>
      <c r="J37" s="239"/>
      <c r="K37" s="239"/>
      <c r="L37" s="240"/>
      <c r="M37" s="13"/>
      <c r="N37" s="3"/>
      <c r="O37" s="13"/>
      <c r="P37" s="15"/>
      <c r="R37" s="12"/>
      <c r="S37" s="44"/>
      <c r="T37" s="44"/>
      <c r="U37" s="45"/>
      <c r="V37" s="83" t="s">
        <v>243</v>
      </c>
      <c r="W37" s="102"/>
      <c r="X37" s="102"/>
      <c r="Y37" s="84" t="s">
        <v>244</v>
      </c>
      <c r="Z37" s="102"/>
      <c r="AA37" s="102">
        <v>-1</v>
      </c>
      <c r="AB37" s="14"/>
      <c r="AC37" s="13"/>
      <c r="AD37" s="13"/>
      <c r="AE37" s="81" t="s">
        <v>245</v>
      </c>
      <c r="AF37" s="15">
        <f>X37+AA37</f>
        <v>-1</v>
      </c>
      <c r="AH37" s="24"/>
      <c r="AI37" s="62"/>
      <c r="AJ37" s="238"/>
      <c r="AK37" s="239"/>
      <c r="AL37" s="239"/>
      <c r="AM37" s="239"/>
      <c r="AN37" s="239"/>
      <c r="AO37" s="239"/>
      <c r="AP37" s="239"/>
      <c r="AQ37" s="239"/>
      <c r="AR37" s="240"/>
      <c r="AS37" s="13"/>
      <c r="AT37" s="3"/>
      <c r="AU37" s="13"/>
      <c r="AV37" s="15"/>
      <c r="AX37" s="27"/>
      <c r="AY37" s="30"/>
      <c r="AZ37" s="37"/>
      <c r="BA37" s="38"/>
      <c r="BB37" s="38"/>
      <c r="BC37" s="38"/>
      <c r="BD37" s="38"/>
      <c r="BE37" s="38"/>
      <c r="BF37" s="38"/>
      <c r="BG37" s="38"/>
      <c r="BH37" s="39"/>
      <c r="BI37" s="16"/>
      <c r="BJ37" s="28"/>
      <c r="BK37" s="16"/>
      <c r="BL37" s="17"/>
      <c r="CD37" s="24"/>
      <c r="CE37" s="34" t="s">
        <v>198</v>
      </c>
      <c r="CF37" s="238" t="s">
        <v>201</v>
      </c>
      <c r="CG37" s="239"/>
      <c r="CH37" s="239"/>
      <c r="CI37" s="239"/>
      <c r="CJ37" s="239"/>
      <c r="CK37" s="239"/>
      <c r="CL37" s="239"/>
      <c r="CM37" s="239"/>
      <c r="CN37" s="240"/>
      <c r="CO37" s="13"/>
      <c r="CP37" s="3"/>
      <c r="CQ37" s="13"/>
      <c r="CR37" s="15"/>
    </row>
    <row r="38" spans="2:96" ht="13.8" thickBot="1">
      <c r="B38" s="24"/>
      <c r="C38" s="62"/>
      <c r="D38" s="238"/>
      <c r="E38" s="239"/>
      <c r="F38" s="239"/>
      <c r="G38" s="239"/>
      <c r="H38" s="239"/>
      <c r="I38" s="239"/>
      <c r="J38" s="239"/>
      <c r="K38" s="239"/>
      <c r="L38" s="240"/>
      <c r="M38" s="13"/>
      <c r="N38" s="3"/>
      <c r="O38" s="13"/>
      <c r="P38" s="15"/>
      <c r="R38" s="18" t="s">
        <v>3</v>
      </c>
      <c r="S38" s="19" t="s">
        <v>4</v>
      </c>
      <c r="T38" s="20" t="s">
        <v>5</v>
      </c>
      <c r="U38" s="20" t="s">
        <v>6</v>
      </c>
      <c r="V38" s="20" t="s">
        <v>7</v>
      </c>
      <c r="W38" s="20" t="s">
        <v>10</v>
      </c>
      <c r="X38" s="20" t="s">
        <v>11</v>
      </c>
      <c r="Y38" s="20" t="s">
        <v>150</v>
      </c>
      <c r="Z38" s="20" t="s">
        <v>19</v>
      </c>
      <c r="AA38" s="20" t="s">
        <v>20</v>
      </c>
      <c r="AB38" s="20"/>
      <c r="AC38" s="21" t="s">
        <v>14</v>
      </c>
      <c r="AD38" s="19" t="s">
        <v>15</v>
      </c>
      <c r="AE38" s="22" t="s">
        <v>16</v>
      </c>
      <c r="AF38" s="23"/>
      <c r="AH38" s="24"/>
      <c r="AI38" s="62" t="s">
        <v>356</v>
      </c>
      <c r="AJ38" s="238" t="s">
        <v>531</v>
      </c>
      <c r="AK38" s="239"/>
      <c r="AL38" s="239"/>
      <c r="AM38" s="239"/>
      <c r="AN38" s="239"/>
      <c r="AO38" s="239"/>
      <c r="AP38" s="239"/>
      <c r="AQ38" s="239"/>
      <c r="AR38" s="240"/>
      <c r="AS38" s="13"/>
      <c r="AT38" s="3"/>
      <c r="AU38" s="13"/>
      <c r="AV38" s="15"/>
      <c r="CD38" s="24"/>
      <c r="CE38" s="34"/>
      <c r="CF38" s="238"/>
      <c r="CG38" s="239"/>
      <c r="CH38" s="239"/>
      <c r="CI38" s="239"/>
      <c r="CJ38" s="239"/>
      <c r="CK38" s="239"/>
      <c r="CL38" s="239"/>
      <c r="CM38" s="239"/>
      <c r="CN38" s="240"/>
      <c r="CO38" s="13"/>
      <c r="CP38" s="3"/>
      <c r="CQ38" s="13"/>
      <c r="CR38" s="15"/>
    </row>
    <row r="39" spans="2:96">
      <c r="B39" s="24"/>
      <c r="C39" s="62"/>
      <c r="D39" s="238"/>
      <c r="E39" s="239"/>
      <c r="F39" s="239"/>
      <c r="G39" s="239"/>
      <c r="H39" s="239"/>
      <c r="I39" s="239"/>
      <c r="J39" s="239"/>
      <c r="K39" s="239"/>
      <c r="L39" s="240"/>
      <c r="M39" s="13"/>
      <c r="N39" s="3"/>
      <c r="O39" s="13"/>
      <c r="P39" s="15"/>
      <c r="R39" s="24">
        <v>1</v>
      </c>
      <c r="S39" s="3" t="s">
        <v>151</v>
      </c>
      <c r="T39" s="25">
        <v>5</v>
      </c>
      <c r="U39" s="25">
        <v>4</v>
      </c>
      <c r="V39" s="25">
        <v>6</v>
      </c>
      <c r="W39" s="25">
        <v>4</v>
      </c>
      <c r="X39" s="25">
        <v>2</v>
      </c>
      <c r="Y39" s="25">
        <v>13</v>
      </c>
      <c r="Z39" s="25">
        <v>12</v>
      </c>
      <c r="AA39" s="25">
        <v>10</v>
      </c>
      <c r="AB39" s="25"/>
      <c r="AC39" s="26">
        <v>175</v>
      </c>
      <c r="AD39" s="3">
        <f>R39*AC39</f>
        <v>175</v>
      </c>
      <c r="AE39" s="13"/>
      <c r="AF39" s="15"/>
      <c r="AH39" s="24"/>
      <c r="AI39" s="62"/>
      <c r="AJ39" s="238"/>
      <c r="AK39" s="239"/>
      <c r="AL39" s="239"/>
      <c r="AM39" s="239"/>
      <c r="AN39" s="239"/>
      <c r="AO39" s="239"/>
      <c r="AP39" s="239"/>
      <c r="AQ39" s="239"/>
      <c r="AR39" s="240"/>
      <c r="AS39" s="13"/>
      <c r="AT39" s="3"/>
      <c r="AU39" s="13"/>
      <c r="AV39" s="15"/>
      <c r="AX39" s="6" t="s">
        <v>0</v>
      </c>
      <c r="AY39" s="221" t="s">
        <v>271</v>
      </c>
      <c r="AZ39" s="221"/>
      <c r="BA39" s="222"/>
      <c r="BB39" s="9" t="s">
        <v>1</v>
      </c>
      <c r="BC39" s="8"/>
      <c r="BD39" s="8" t="s">
        <v>326</v>
      </c>
      <c r="BE39" s="8"/>
      <c r="BF39" s="8"/>
      <c r="BG39" s="8"/>
      <c r="BH39" s="10"/>
      <c r="BI39" s="7"/>
      <c r="BJ39" s="7"/>
      <c r="BK39" s="7" t="s">
        <v>2</v>
      </c>
      <c r="BL39" s="11">
        <f>SUM(BJ42:BJ70)</f>
        <v>130</v>
      </c>
      <c r="CD39" s="24"/>
      <c r="CE39" s="34"/>
      <c r="CF39" s="238"/>
      <c r="CG39" s="239"/>
      <c r="CH39" s="239"/>
      <c r="CI39" s="239"/>
      <c r="CJ39" s="239"/>
      <c r="CK39" s="239"/>
      <c r="CL39" s="239"/>
      <c r="CM39" s="239"/>
      <c r="CN39" s="240"/>
      <c r="CO39" s="13"/>
      <c r="CP39" s="3"/>
      <c r="CQ39" s="13"/>
      <c r="CR39" s="15"/>
    </row>
    <row r="40" spans="2:96" ht="13.8" thickBot="1">
      <c r="B40" s="24"/>
      <c r="C40" s="26" t="s">
        <v>125</v>
      </c>
      <c r="D40" s="40"/>
      <c r="E40" s="41"/>
      <c r="F40" s="41"/>
      <c r="G40" s="41"/>
      <c r="H40" s="41"/>
      <c r="I40" s="41"/>
      <c r="J40" s="41"/>
      <c r="K40" s="41"/>
      <c r="L40" s="42"/>
      <c r="M40" s="13"/>
      <c r="N40" s="3"/>
      <c r="O40" s="13"/>
      <c r="P40" s="15"/>
      <c r="R40" s="27"/>
      <c r="S40" s="28"/>
      <c r="T40" s="29"/>
      <c r="U40" s="29"/>
      <c r="V40" s="29"/>
      <c r="W40" s="29"/>
      <c r="X40" s="29"/>
      <c r="Y40" s="29"/>
      <c r="Z40" s="29"/>
      <c r="AA40" s="29"/>
      <c r="AB40" s="29"/>
      <c r="AC40" s="30"/>
      <c r="AD40" s="28"/>
      <c r="AE40" s="16"/>
      <c r="AF40" s="17"/>
      <c r="AH40" s="24"/>
      <c r="AI40" s="83" t="s">
        <v>559</v>
      </c>
      <c r="AJ40" s="69" t="s">
        <v>560</v>
      </c>
      <c r="AK40" s="150"/>
      <c r="AL40" s="150"/>
      <c r="AM40" s="150"/>
      <c r="AN40" s="150"/>
      <c r="AO40" s="150"/>
      <c r="AP40" s="150"/>
      <c r="AQ40" s="150"/>
      <c r="AR40" s="151"/>
      <c r="AS40" s="13"/>
      <c r="AT40" s="3"/>
      <c r="AU40" s="13"/>
      <c r="AV40" s="15"/>
      <c r="AX40" s="12"/>
      <c r="AY40" s="44"/>
      <c r="AZ40" s="44"/>
      <c r="BA40" s="45"/>
      <c r="BB40" s="83" t="s">
        <v>243</v>
      </c>
      <c r="BC40" s="74"/>
      <c r="BD40" s="74"/>
      <c r="BE40" s="84" t="s">
        <v>244</v>
      </c>
      <c r="BF40" s="74"/>
      <c r="BG40" s="74"/>
      <c r="BH40" s="14"/>
      <c r="BI40" s="13"/>
      <c r="BJ40" s="13"/>
      <c r="BK40" s="81" t="s">
        <v>245</v>
      </c>
      <c r="BL40" s="15">
        <f>BD40+BG40</f>
        <v>0</v>
      </c>
      <c r="CD40" s="24"/>
      <c r="CE40" s="34" t="s">
        <v>199</v>
      </c>
      <c r="CF40" s="238" t="s">
        <v>200</v>
      </c>
      <c r="CG40" s="239"/>
      <c r="CH40" s="239"/>
      <c r="CI40" s="239"/>
      <c r="CJ40" s="239"/>
      <c r="CK40" s="239"/>
      <c r="CL40" s="239"/>
      <c r="CM40" s="239"/>
      <c r="CN40" s="240"/>
      <c r="CO40" s="13"/>
      <c r="CP40" s="3"/>
      <c r="CQ40" s="13"/>
      <c r="CR40" s="15"/>
    </row>
    <row r="41" spans="2:96">
      <c r="B41" s="24"/>
      <c r="C41" s="40" t="s">
        <v>139</v>
      </c>
      <c r="D41" s="40" t="s">
        <v>142</v>
      </c>
      <c r="E41" s="41"/>
      <c r="F41" s="41"/>
      <c r="G41" s="41"/>
      <c r="H41" s="41"/>
      <c r="I41" s="41"/>
      <c r="J41" s="41"/>
      <c r="K41" s="41"/>
      <c r="L41" s="42"/>
      <c r="M41" s="13"/>
      <c r="N41" s="3"/>
      <c r="O41" s="13"/>
      <c r="P41" s="15"/>
      <c r="R41" s="18" t="s">
        <v>3</v>
      </c>
      <c r="S41" s="31" t="s">
        <v>21</v>
      </c>
      <c r="T41" s="231" t="s">
        <v>22</v>
      </c>
      <c r="U41" s="232"/>
      <c r="V41" s="233"/>
      <c r="W41" s="231" t="s">
        <v>23</v>
      </c>
      <c r="X41" s="233"/>
      <c r="Y41" s="231" t="s">
        <v>24</v>
      </c>
      <c r="Z41" s="233"/>
      <c r="AA41" s="231" t="s">
        <v>25</v>
      </c>
      <c r="AB41" s="233"/>
      <c r="AC41" s="21" t="s">
        <v>14</v>
      </c>
      <c r="AD41" s="19" t="s">
        <v>15</v>
      </c>
      <c r="AE41" s="32" t="s">
        <v>16</v>
      </c>
      <c r="AF41" s="33"/>
      <c r="AH41" s="24"/>
      <c r="AI41" s="26" t="s">
        <v>240</v>
      </c>
      <c r="AJ41" s="40" t="s">
        <v>551</v>
      </c>
      <c r="AK41" s="41"/>
      <c r="AL41" s="41"/>
      <c r="AM41" s="41"/>
      <c r="AN41" s="41"/>
      <c r="AO41" s="41"/>
      <c r="AP41" s="41"/>
      <c r="AQ41" s="41"/>
      <c r="AR41" s="42"/>
      <c r="AS41" s="13"/>
      <c r="AT41" s="3"/>
      <c r="AU41" s="13"/>
      <c r="AV41" s="15"/>
      <c r="AX41" s="18" t="s">
        <v>3</v>
      </c>
      <c r="AY41" s="19" t="s">
        <v>4</v>
      </c>
      <c r="AZ41" s="20" t="s">
        <v>5</v>
      </c>
      <c r="BA41" s="20" t="s">
        <v>6</v>
      </c>
      <c r="BB41" s="20" t="s">
        <v>7</v>
      </c>
      <c r="BC41" s="20" t="s">
        <v>8</v>
      </c>
      <c r="BD41" s="20" t="s">
        <v>9</v>
      </c>
      <c r="BE41" s="20" t="s">
        <v>10</v>
      </c>
      <c r="BF41" s="20" t="s">
        <v>11</v>
      </c>
      <c r="BG41" s="20" t="s">
        <v>12</v>
      </c>
      <c r="BH41" s="20" t="s">
        <v>13</v>
      </c>
      <c r="BI41" s="21" t="s">
        <v>14</v>
      </c>
      <c r="BJ41" s="19" t="s">
        <v>15</v>
      </c>
      <c r="BK41" s="22" t="s">
        <v>16</v>
      </c>
      <c r="BL41" s="23"/>
      <c r="CD41" s="24"/>
      <c r="CE41" s="34"/>
      <c r="CF41" s="238"/>
      <c r="CG41" s="239"/>
      <c r="CH41" s="239"/>
      <c r="CI41" s="239"/>
      <c r="CJ41" s="239"/>
      <c r="CK41" s="239"/>
      <c r="CL41" s="239"/>
      <c r="CM41" s="239"/>
      <c r="CN41" s="240"/>
      <c r="CO41" s="13"/>
      <c r="CP41" s="3"/>
      <c r="CQ41" s="13"/>
      <c r="CR41" s="15"/>
    </row>
    <row r="42" spans="2:96" ht="13.8" thickBot="1">
      <c r="B42" s="24"/>
      <c r="C42" s="40" t="s">
        <v>140</v>
      </c>
      <c r="D42" s="40" t="s">
        <v>141</v>
      </c>
      <c r="E42" s="41"/>
      <c r="F42" s="41"/>
      <c r="G42" s="41"/>
      <c r="H42" s="41"/>
      <c r="I42" s="41"/>
      <c r="J42" s="41"/>
      <c r="K42" s="41"/>
      <c r="L42" s="42"/>
      <c r="M42" s="13"/>
      <c r="N42" s="3"/>
      <c r="O42" s="13"/>
      <c r="P42" s="15"/>
      <c r="R42" s="24">
        <v>1</v>
      </c>
      <c r="S42" s="3" t="s">
        <v>178</v>
      </c>
      <c r="T42" s="226" t="s">
        <v>194</v>
      </c>
      <c r="U42" s="227"/>
      <c r="V42" s="228"/>
      <c r="W42" s="226">
        <v>7</v>
      </c>
      <c r="X42" s="228"/>
      <c r="Y42" s="226">
        <v>2</v>
      </c>
      <c r="Z42" s="228"/>
      <c r="AA42" s="226" t="s">
        <v>197</v>
      </c>
      <c r="AB42" s="228"/>
      <c r="AC42" s="26"/>
      <c r="AD42" s="3"/>
      <c r="AE42" s="13" t="s">
        <v>210</v>
      </c>
      <c r="AF42" s="15"/>
      <c r="AH42" s="24"/>
      <c r="AI42" s="26" t="s">
        <v>177</v>
      </c>
      <c r="AJ42" s="40" t="s">
        <v>576</v>
      </c>
      <c r="AK42" s="41"/>
      <c r="AL42" s="41"/>
      <c r="AM42" s="41"/>
      <c r="AN42" s="41"/>
      <c r="AO42" s="41"/>
      <c r="AP42" s="41"/>
      <c r="AQ42" s="41"/>
      <c r="AR42" s="42"/>
      <c r="AS42" s="13"/>
      <c r="AT42" s="3"/>
      <c r="AU42" s="13"/>
      <c r="AV42" s="15"/>
      <c r="AX42" s="24">
        <v>4</v>
      </c>
      <c r="AY42" s="3" t="s">
        <v>247</v>
      </c>
      <c r="AZ42" s="25">
        <v>4</v>
      </c>
      <c r="BA42" s="25">
        <v>4</v>
      </c>
      <c r="BB42" s="25">
        <v>4</v>
      </c>
      <c r="BC42" s="25">
        <v>4</v>
      </c>
      <c r="BD42" s="25">
        <v>1</v>
      </c>
      <c r="BE42" s="25">
        <v>4</v>
      </c>
      <c r="BF42" s="25">
        <v>1</v>
      </c>
      <c r="BG42" s="25">
        <v>8</v>
      </c>
      <c r="BH42" s="25" t="s">
        <v>248</v>
      </c>
      <c r="BI42" s="26"/>
      <c r="BJ42" s="3">
        <v>90</v>
      </c>
      <c r="BK42" s="13"/>
      <c r="BL42" s="15"/>
      <c r="CD42" s="27"/>
      <c r="CE42" s="30"/>
      <c r="CF42" s="37"/>
      <c r="CG42" s="38"/>
      <c r="CH42" s="38"/>
      <c r="CI42" s="38"/>
      <c r="CJ42" s="38"/>
      <c r="CK42" s="38"/>
      <c r="CL42" s="38"/>
      <c r="CM42" s="38"/>
      <c r="CN42" s="39"/>
      <c r="CO42" s="16"/>
      <c r="CP42" s="28"/>
      <c r="CQ42" s="16"/>
      <c r="CR42" s="17"/>
    </row>
    <row r="43" spans="2:96" ht="13.8" thickBot="1">
      <c r="B43" s="27"/>
      <c r="C43" s="30"/>
      <c r="D43" s="37"/>
      <c r="E43" s="38"/>
      <c r="F43" s="38"/>
      <c r="G43" s="38"/>
      <c r="H43" s="38"/>
      <c r="I43" s="38"/>
      <c r="J43" s="38"/>
      <c r="K43" s="38"/>
      <c r="L43" s="39"/>
      <c r="M43" s="16"/>
      <c r="N43" s="28"/>
      <c r="O43" s="16"/>
      <c r="P43" s="17"/>
      <c r="R43" s="24">
        <v>1</v>
      </c>
      <c r="S43" s="3" t="s">
        <v>176</v>
      </c>
      <c r="T43" s="229" t="s">
        <v>31</v>
      </c>
      <c r="U43" s="237"/>
      <c r="V43" s="230"/>
      <c r="W43" s="229" t="s">
        <v>33</v>
      </c>
      <c r="X43" s="230"/>
      <c r="Y43" s="229" t="s">
        <v>32</v>
      </c>
      <c r="Z43" s="230"/>
      <c r="AA43" s="229" t="s">
        <v>31</v>
      </c>
      <c r="AB43" s="230"/>
      <c r="AC43" s="26"/>
      <c r="AD43" s="3"/>
      <c r="AE43" s="13" t="s">
        <v>182</v>
      </c>
      <c r="AF43" s="15"/>
      <c r="AH43" s="24">
        <v>1</v>
      </c>
      <c r="AI43" s="26" t="s">
        <v>241</v>
      </c>
      <c r="AJ43" s="238" t="s">
        <v>552</v>
      </c>
      <c r="AK43" s="239"/>
      <c r="AL43" s="239"/>
      <c r="AM43" s="239"/>
      <c r="AN43" s="239"/>
      <c r="AO43" s="239"/>
      <c r="AP43" s="239"/>
      <c r="AQ43" s="239"/>
      <c r="AR43" s="240"/>
      <c r="AS43" s="13">
        <v>15</v>
      </c>
      <c r="AT43" s="3">
        <f t="shared" ref="AT43" si="4">AH43*AS43</f>
        <v>15</v>
      </c>
      <c r="AU43" s="13"/>
      <c r="AV43" s="15"/>
      <c r="AX43" s="24">
        <v>1</v>
      </c>
      <c r="AY43" s="3" t="s">
        <v>235</v>
      </c>
      <c r="AZ43" s="25">
        <v>4</v>
      </c>
      <c r="BA43" s="25">
        <v>4</v>
      </c>
      <c r="BB43" s="25">
        <v>4</v>
      </c>
      <c r="BC43" s="25">
        <v>4</v>
      </c>
      <c r="BD43" s="25">
        <v>1</v>
      </c>
      <c r="BE43" s="25">
        <v>4</v>
      </c>
      <c r="BF43" s="25">
        <v>1</v>
      </c>
      <c r="BG43" s="25">
        <v>8</v>
      </c>
      <c r="BH43" s="25" t="s">
        <v>248</v>
      </c>
      <c r="BI43" s="26"/>
      <c r="BJ43" s="3"/>
      <c r="BK43" s="13"/>
      <c r="BL43" s="15"/>
      <c r="CF43" s="2"/>
      <c r="CG43" s="2"/>
      <c r="CH43" s="2"/>
      <c r="CI43" s="2"/>
      <c r="CJ43" s="2"/>
      <c r="CK43" s="2"/>
      <c r="CL43" s="2"/>
      <c r="CM43" s="2"/>
    </row>
    <row r="44" spans="2:96" ht="13.8" thickBot="1">
      <c r="R44" s="24">
        <v>1</v>
      </c>
      <c r="S44" s="3" t="s">
        <v>179</v>
      </c>
      <c r="T44" s="229" t="s">
        <v>180</v>
      </c>
      <c r="U44" s="237"/>
      <c r="V44" s="230"/>
      <c r="W44" s="229">
        <v>4</v>
      </c>
      <c r="X44" s="230"/>
      <c r="Y44" s="229">
        <v>5</v>
      </c>
      <c r="Z44" s="230"/>
      <c r="AA44" s="229" t="s">
        <v>181</v>
      </c>
      <c r="AB44" s="230"/>
      <c r="AC44" s="26"/>
      <c r="AD44" s="3"/>
      <c r="AE44" s="13"/>
      <c r="AF44" s="15"/>
      <c r="AH44" s="24"/>
      <c r="AI44" s="26"/>
      <c r="AJ44" s="238"/>
      <c r="AK44" s="239"/>
      <c r="AL44" s="239"/>
      <c r="AM44" s="239"/>
      <c r="AN44" s="239"/>
      <c r="AO44" s="239"/>
      <c r="AP44" s="239"/>
      <c r="AQ44" s="239"/>
      <c r="AR44" s="240"/>
      <c r="AS44" s="13"/>
      <c r="AT44" s="3"/>
      <c r="AU44" s="13"/>
      <c r="AV44" s="15"/>
      <c r="AX44" s="27"/>
      <c r="AY44" s="28"/>
      <c r="AZ44" s="29"/>
      <c r="BA44" s="29"/>
      <c r="BB44" s="29"/>
      <c r="BC44" s="29"/>
      <c r="BD44" s="29"/>
      <c r="BE44" s="29"/>
      <c r="BF44" s="29"/>
      <c r="BG44" s="29"/>
      <c r="BH44" s="29"/>
      <c r="BI44" s="30"/>
      <c r="BJ44" s="28"/>
      <c r="BK44" s="16"/>
      <c r="BL44" s="17"/>
      <c r="CD44" s="6" t="s">
        <v>0</v>
      </c>
      <c r="CE44" s="267" t="s">
        <v>591</v>
      </c>
      <c r="CF44" s="267"/>
      <c r="CG44" s="268"/>
      <c r="CH44" s="9" t="s">
        <v>1</v>
      </c>
      <c r="CI44" s="8"/>
      <c r="CJ44" s="8" t="s">
        <v>570</v>
      </c>
      <c r="CK44" s="8"/>
      <c r="CL44" s="8"/>
      <c r="CM44" s="8"/>
      <c r="CN44" s="10"/>
      <c r="CO44" s="7"/>
      <c r="CP44" s="7"/>
      <c r="CQ44" s="7" t="s">
        <v>2</v>
      </c>
      <c r="CR44" s="11">
        <f>SUM(CP46:CP67)</f>
        <v>80</v>
      </c>
    </row>
    <row r="45" spans="2:96" ht="13.8" thickBot="1">
      <c r="B45" s="6" t="s">
        <v>0</v>
      </c>
      <c r="C45" s="221" t="s">
        <v>307</v>
      </c>
      <c r="D45" s="221"/>
      <c r="E45" s="222"/>
      <c r="F45" s="9" t="s">
        <v>1</v>
      </c>
      <c r="G45" s="8"/>
      <c r="H45" s="8" t="s">
        <v>326</v>
      </c>
      <c r="I45" s="8"/>
      <c r="J45" s="8"/>
      <c r="K45" s="8"/>
      <c r="L45" s="10"/>
      <c r="M45" s="7"/>
      <c r="N45" s="7"/>
      <c r="O45" s="7" t="s">
        <v>2</v>
      </c>
      <c r="P45" s="11">
        <f>SUM(N48:N81)</f>
        <v>310</v>
      </c>
      <c r="R45" s="24"/>
      <c r="S45" s="3"/>
      <c r="T45" s="234"/>
      <c r="U45" s="235"/>
      <c r="V45" s="236"/>
      <c r="W45" s="229"/>
      <c r="X45" s="230"/>
      <c r="Y45" s="229"/>
      <c r="Z45" s="230"/>
      <c r="AA45" s="229"/>
      <c r="AB45" s="230"/>
      <c r="AC45" s="26"/>
      <c r="AD45" s="3"/>
      <c r="AE45" s="13"/>
      <c r="AF45" s="15"/>
      <c r="AH45" s="27"/>
      <c r="AI45" s="30"/>
      <c r="AJ45" s="37"/>
      <c r="AK45" s="38"/>
      <c r="AL45" s="38"/>
      <c r="AM45" s="38"/>
      <c r="AN45" s="38"/>
      <c r="AO45" s="38"/>
      <c r="AP45" s="38"/>
      <c r="AQ45" s="38"/>
      <c r="AR45" s="39"/>
      <c r="AS45" s="16"/>
      <c r="AT45" s="28"/>
      <c r="AU45" s="16"/>
      <c r="AV45" s="17"/>
      <c r="AX45" s="18" t="s">
        <v>3</v>
      </c>
      <c r="AY45" s="31" t="s">
        <v>21</v>
      </c>
      <c r="AZ45" s="231" t="s">
        <v>22</v>
      </c>
      <c r="BA45" s="232"/>
      <c r="BB45" s="233"/>
      <c r="BC45" s="231" t="s">
        <v>23</v>
      </c>
      <c r="BD45" s="233"/>
      <c r="BE45" s="231" t="s">
        <v>24</v>
      </c>
      <c r="BF45" s="233"/>
      <c r="BG45" s="231" t="s">
        <v>25</v>
      </c>
      <c r="BH45" s="233"/>
      <c r="BI45" s="21" t="s">
        <v>14</v>
      </c>
      <c r="BJ45" s="19" t="s">
        <v>15</v>
      </c>
      <c r="BK45" s="32" t="s">
        <v>16</v>
      </c>
      <c r="BL45" s="33"/>
      <c r="CD45" s="12"/>
      <c r="CE45" s="44"/>
      <c r="CF45" s="44"/>
      <c r="CG45" s="45"/>
      <c r="CH45" s="83" t="s">
        <v>243</v>
      </c>
      <c r="CI45" s="201"/>
      <c r="CJ45" s="201"/>
      <c r="CK45" s="84" t="s">
        <v>244</v>
      </c>
      <c r="CL45" s="201"/>
      <c r="CM45" s="201"/>
      <c r="CN45" s="14"/>
      <c r="CO45" s="13"/>
      <c r="CP45" s="13"/>
      <c r="CQ45" s="81" t="s">
        <v>245</v>
      </c>
      <c r="CR45" s="15">
        <f>CJ45+CM45</f>
        <v>0</v>
      </c>
    </row>
    <row r="46" spans="2:96" ht="13.8" thickBot="1">
      <c r="B46" s="12"/>
      <c r="C46" s="44"/>
      <c r="D46" s="44"/>
      <c r="E46" s="45"/>
      <c r="F46" s="83" t="s">
        <v>243</v>
      </c>
      <c r="G46" s="74"/>
      <c r="H46" s="74"/>
      <c r="I46" s="84" t="s">
        <v>333</v>
      </c>
      <c r="J46" s="74"/>
      <c r="K46" s="146">
        <v>-2</v>
      </c>
      <c r="L46" s="14"/>
      <c r="M46" s="13"/>
      <c r="N46" s="13"/>
      <c r="O46" s="81" t="s">
        <v>245</v>
      </c>
      <c r="P46" s="15">
        <f>H46+K46</f>
        <v>-2</v>
      </c>
      <c r="R46" s="18" t="s">
        <v>3</v>
      </c>
      <c r="S46" s="35" t="s">
        <v>27</v>
      </c>
      <c r="T46" s="35" t="s">
        <v>26</v>
      </c>
      <c r="U46" s="32"/>
      <c r="V46" s="103"/>
      <c r="W46" s="32"/>
      <c r="X46" s="103"/>
      <c r="Y46" s="32"/>
      <c r="Z46" s="103"/>
      <c r="AA46" s="32"/>
      <c r="AB46" s="36"/>
      <c r="AC46" s="22" t="s">
        <v>14</v>
      </c>
      <c r="AD46" s="19" t="s">
        <v>15</v>
      </c>
      <c r="AE46" s="32" t="s">
        <v>16</v>
      </c>
      <c r="AF46" s="33"/>
      <c r="AX46" s="24"/>
      <c r="AY46" s="3" t="s">
        <v>249</v>
      </c>
      <c r="AZ46" s="264"/>
      <c r="BA46" s="265"/>
      <c r="BB46" s="266"/>
      <c r="BC46" s="264"/>
      <c r="BD46" s="266"/>
      <c r="BE46" s="264"/>
      <c r="BF46" s="266"/>
      <c r="BG46" s="264"/>
      <c r="BH46" s="266"/>
      <c r="BI46" s="26"/>
      <c r="BJ46" s="3"/>
      <c r="BK46" s="13"/>
      <c r="BL46" s="15"/>
      <c r="CD46" s="18" t="s">
        <v>3</v>
      </c>
      <c r="CE46" s="21" t="s">
        <v>17</v>
      </c>
      <c r="CF46" s="203"/>
      <c r="CG46" s="20" t="s">
        <v>6</v>
      </c>
      <c r="CH46" s="231" t="s">
        <v>18</v>
      </c>
      <c r="CI46" s="232"/>
      <c r="CJ46" s="233"/>
      <c r="CK46" s="231" t="s">
        <v>19</v>
      </c>
      <c r="CL46" s="233"/>
      <c r="CM46" s="231" t="s">
        <v>20</v>
      </c>
      <c r="CN46" s="233"/>
      <c r="CO46" s="21" t="s">
        <v>14</v>
      </c>
      <c r="CP46" s="19" t="s">
        <v>15</v>
      </c>
      <c r="CQ46" s="22" t="s">
        <v>16</v>
      </c>
      <c r="CR46" s="23"/>
    </row>
    <row r="47" spans="2:96">
      <c r="B47" s="18" t="s">
        <v>3</v>
      </c>
      <c r="C47" s="19" t="s">
        <v>4</v>
      </c>
      <c r="D47" s="20" t="s">
        <v>5</v>
      </c>
      <c r="E47" s="20" t="s">
        <v>6</v>
      </c>
      <c r="F47" s="20" t="s">
        <v>7</v>
      </c>
      <c r="G47" s="20" t="s">
        <v>8</v>
      </c>
      <c r="H47" s="20" t="s">
        <v>9</v>
      </c>
      <c r="I47" s="20" t="s">
        <v>10</v>
      </c>
      <c r="J47" s="20" t="s">
        <v>11</v>
      </c>
      <c r="K47" s="20" t="s">
        <v>12</v>
      </c>
      <c r="L47" s="20" t="s">
        <v>13</v>
      </c>
      <c r="M47" s="21" t="s">
        <v>14</v>
      </c>
      <c r="N47" s="19" t="s">
        <v>15</v>
      </c>
      <c r="O47" s="22" t="s">
        <v>16</v>
      </c>
      <c r="P47" s="23"/>
      <c r="R47" s="24"/>
      <c r="S47" s="26" t="s">
        <v>137</v>
      </c>
      <c r="T47" s="277" t="s">
        <v>543</v>
      </c>
      <c r="U47" s="278"/>
      <c r="V47" s="278"/>
      <c r="W47" s="278"/>
      <c r="X47" s="278"/>
      <c r="Y47" s="278"/>
      <c r="Z47" s="278"/>
      <c r="AA47" s="278"/>
      <c r="AB47" s="279"/>
      <c r="AC47" s="13"/>
      <c r="AD47" s="3"/>
      <c r="AE47" s="13"/>
      <c r="AF47" s="15"/>
      <c r="AH47" s="6" t="s">
        <v>0</v>
      </c>
      <c r="AI47" s="221" t="s">
        <v>602</v>
      </c>
      <c r="AJ47" s="221"/>
      <c r="AK47" s="222"/>
      <c r="AL47" s="9" t="s">
        <v>1</v>
      </c>
      <c r="AM47" s="8"/>
      <c r="AN47" s="8" t="s">
        <v>326</v>
      </c>
      <c r="AO47" s="8"/>
      <c r="AP47" s="8"/>
      <c r="AQ47" s="8"/>
      <c r="AR47" s="10"/>
      <c r="AS47" s="7"/>
      <c r="AT47" s="7"/>
      <c r="AU47" s="82" t="s">
        <v>2</v>
      </c>
      <c r="AV47" s="11">
        <f>SUM(AT50:AT79)</f>
        <v>185</v>
      </c>
      <c r="AX47" s="24">
        <v>1</v>
      </c>
      <c r="AY47" s="3" t="s">
        <v>556</v>
      </c>
      <c r="AZ47" s="229" t="s">
        <v>196</v>
      </c>
      <c r="BA47" s="237"/>
      <c r="BB47" s="230"/>
      <c r="BC47" s="229">
        <v>4</v>
      </c>
      <c r="BD47" s="230"/>
      <c r="BE47" s="229">
        <v>6</v>
      </c>
      <c r="BF47" s="230"/>
      <c r="BG47" s="229" t="s">
        <v>197</v>
      </c>
      <c r="BH47" s="230"/>
      <c r="BI47" s="26">
        <v>15</v>
      </c>
      <c r="BJ47" s="3">
        <v>15</v>
      </c>
      <c r="BK47" s="13" t="s">
        <v>210</v>
      </c>
      <c r="BL47" s="15"/>
      <c r="CD47" s="24">
        <v>1</v>
      </c>
      <c r="CE47" s="26" t="s">
        <v>590</v>
      </c>
      <c r="CF47" s="200"/>
      <c r="CG47" s="25">
        <v>4</v>
      </c>
      <c r="CH47" s="226">
        <v>11</v>
      </c>
      <c r="CI47" s="227"/>
      <c r="CJ47" s="228"/>
      <c r="CK47" s="226">
        <v>11</v>
      </c>
      <c r="CL47" s="228"/>
      <c r="CM47" s="226">
        <v>10</v>
      </c>
      <c r="CN47" s="228"/>
      <c r="CO47" s="26">
        <v>80</v>
      </c>
      <c r="CP47" s="3">
        <f>CD47*CO47</f>
        <v>80</v>
      </c>
      <c r="CQ47" s="13"/>
      <c r="CR47" s="15"/>
    </row>
    <row r="48" spans="2:96" ht="13.8" thickBot="1">
      <c r="B48" s="24">
        <v>5</v>
      </c>
      <c r="C48" s="3" t="s">
        <v>304</v>
      </c>
      <c r="D48" s="25">
        <v>5</v>
      </c>
      <c r="E48" s="25">
        <v>4</v>
      </c>
      <c r="F48" s="25">
        <v>4</v>
      </c>
      <c r="G48" s="25">
        <v>4</v>
      </c>
      <c r="H48" s="25">
        <v>1</v>
      </c>
      <c r="I48" s="25">
        <v>4</v>
      </c>
      <c r="J48" s="25">
        <v>2</v>
      </c>
      <c r="K48" s="25">
        <v>10</v>
      </c>
      <c r="L48" s="25" t="s">
        <v>305</v>
      </c>
      <c r="M48" s="26">
        <v>35</v>
      </c>
      <c r="N48" s="3">
        <f>B48*M48</f>
        <v>175</v>
      </c>
      <c r="O48" s="13"/>
      <c r="P48" s="15"/>
      <c r="R48" s="24"/>
      <c r="S48" s="26"/>
      <c r="T48" s="238"/>
      <c r="U48" s="239"/>
      <c r="V48" s="239"/>
      <c r="W48" s="239"/>
      <c r="X48" s="239"/>
      <c r="Y48" s="239"/>
      <c r="Z48" s="239"/>
      <c r="AA48" s="239"/>
      <c r="AB48" s="240"/>
      <c r="AC48" s="13"/>
      <c r="AD48" s="3"/>
      <c r="AE48" s="13"/>
      <c r="AF48" s="15"/>
      <c r="AH48" s="12"/>
      <c r="AI48" s="44"/>
      <c r="AJ48" s="44"/>
      <c r="AK48" s="45"/>
      <c r="AL48" s="83" t="s">
        <v>243</v>
      </c>
      <c r="AM48" s="74"/>
      <c r="AN48" s="74"/>
      <c r="AO48" s="84" t="s">
        <v>244</v>
      </c>
      <c r="AP48" s="74"/>
      <c r="AQ48" s="74">
        <v>1</v>
      </c>
      <c r="AR48" s="14"/>
      <c r="AS48" s="13"/>
      <c r="AT48" s="13"/>
      <c r="AU48" s="81" t="s">
        <v>245</v>
      </c>
      <c r="AV48" s="15">
        <f>AN48+AQ48</f>
        <v>1</v>
      </c>
      <c r="AX48" s="24"/>
      <c r="AY48" s="3" t="s">
        <v>557</v>
      </c>
      <c r="AZ48" s="244" t="s">
        <v>196</v>
      </c>
      <c r="BA48" s="237"/>
      <c r="BB48" s="230"/>
      <c r="BC48" s="229">
        <v>8</v>
      </c>
      <c r="BD48" s="230"/>
      <c r="BE48" s="229">
        <v>3</v>
      </c>
      <c r="BF48" s="230"/>
      <c r="BG48" s="229" t="s">
        <v>197</v>
      </c>
      <c r="BH48" s="230"/>
      <c r="BI48" s="26"/>
      <c r="BJ48" s="3"/>
      <c r="BK48" s="13"/>
      <c r="BL48" s="15"/>
      <c r="CD48" s="24"/>
      <c r="CE48" s="26"/>
      <c r="CF48" s="200"/>
      <c r="CG48" s="25"/>
      <c r="CH48" s="199"/>
      <c r="CI48" s="201"/>
      <c r="CJ48" s="200"/>
      <c r="CK48" s="199"/>
      <c r="CL48" s="200"/>
      <c r="CM48" s="199"/>
      <c r="CN48" s="14"/>
      <c r="CO48" s="26"/>
      <c r="CP48" s="3"/>
      <c r="CQ48" s="13"/>
      <c r="CR48" s="15"/>
    </row>
    <row r="49" spans="2:96" ht="13.8" thickBot="1">
      <c r="B49" s="24">
        <v>1</v>
      </c>
      <c r="C49" s="3" t="s">
        <v>334</v>
      </c>
      <c r="D49" s="25">
        <v>6</v>
      </c>
      <c r="E49" s="25">
        <v>4</v>
      </c>
      <c r="F49" s="25">
        <v>4</v>
      </c>
      <c r="G49" s="25">
        <v>4</v>
      </c>
      <c r="H49" s="25">
        <v>1</v>
      </c>
      <c r="I49" s="25">
        <v>4</v>
      </c>
      <c r="J49" s="25">
        <v>3</v>
      </c>
      <c r="K49" s="25">
        <v>10</v>
      </c>
      <c r="L49" s="25" t="s">
        <v>305</v>
      </c>
      <c r="M49" s="26">
        <v>45</v>
      </c>
      <c r="N49" s="3">
        <f>B49*M49</f>
        <v>45</v>
      </c>
      <c r="O49" s="60" t="s">
        <v>131</v>
      </c>
      <c r="P49" s="15"/>
      <c r="R49" s="24"/>
      <c r="S49" s="26"/>
      <c r="T49" s="238"/>
      <c r="U49" s="239"/>
      <c r="V49" s="239"/>
      <c r="W49" s="239"/>
      <c r="X49" s="239"/>
      <c r="Y49" s="239"/>
      <c r="Z49" s="239"/>
      <c r="AA49" s="239"/>
      <c r="AB49" s="240"/>
      <c r="AC49" s="13"/>
      <c r="AD49" s="3"/>
      <c r="AE49" s="13"/>
      <c r="AF49" s="15"/>
      <c r="AH49" s="18" t="s">
        <v>3</v>
      </c>
      <c r="AI49" s="19" t="s">
        <v>4</v>
      </c>
      <c r="AJ49" s="20" t="s">
        <v>5</v>
      </c>
      <c r="AK49" s="20" t="s">
        <v>6</v>
      </c>
      <c r="AL49" s="20" t="s">
        <v>7</v>
      </c>
      <c r="AM49" s="20" t="s">
        <v>8</v>
      </c>
      <c r="AN49" s="20" t="s">
        <v>9</v>
      </c>
      <c r="AO49" s="20" t="s">
        <v>10</v>
      </c>
      <c r="AP49" s="20" t="s">
        <v>11</v>
      </c>
      <c r="AQ49" s="20" t="s">
        <v>12</v>
      </c>
      <c r="AR49" s="20" t="s">
        <v>13</v>
      </c>
      <c r="AS49" s="21" t="s">
        <v>14</v>
      </c>
      <c r="AT49" s="19" t="s">
        <v>15</v>
      </c>
      <c r="AU49" s="22" t="s">
        <v>16</v>
      </c>
      <c r="AV49" s="23"/>
      <c r="AX49" s="24"/>
      <c r="AY49" s="3"/>
      <c r="AZ49" s="234"/>
      <c r="BA49" s="235"/>
      <c r="BB49" s="236"/>
      <c r="BC49" s="229"/>
      <c r="BD49" s="230"/>
      <c r="BE49" s="229"/>
      <c r="BF49" s="230"/>
      <c r="BG49" s="229"/>
      <c r="BH49" s="230"/>
      <c r="BI49" s="26"/>
      <c r="BJ49" s="3"/>
      <c r="BK49" s="13"/>
      <c r="BL49" s="15"/>
      <c r="CD49" s="18" t="s">
        <v>3</v>
      </c>
      <c r="CE49" s="31" t="s">
        <v>21</v>
      </c>
      <c r="CF49" s="231" t="s">
        <v>22</v>
      </c>
      <c r="CG49" s="232"/>
      <c r="CH49" s="233"/>
      <c r="CI49" s="231" t="s">
        <v>23</v>
      </c>
      <c r="CJ49" s="233"/>
      <c r="CK49" s="231" t="s">
        <v>24</v>
      </c>
      <c r="CL49" s="233"/>
      <c r="CM49" s="231" t="s">
        <v>25</v>
      </c>
      <c r="CN49" s="233"/>
      <c r="CO49" s="21" t="s">
        <v>14</v>
      </c>
      <c r="CP49" s="19" t="s">
        <v>15</v>
      </c>
      <c r="CQ49" s="32" t="s">
        <v>16</v>
      </c>
      <c r="CR49" s="33"/>
    </row>
    <row r="50" spans="2:96" ht="13.8" thickBot="1">
      <c r="B50" s="27"/>
      <c r="C50" s="28"/>
      <c r="D50" s="29"/>
      <c r="E50" s="29"/>
      <c r="F50" s="29"/>
      <c r="G50" s="29"/>
      <c r="H50" s="29"/>
      <c r="I50" s="29"/>
      <c r="J50" s="29"/>
      <c r="K50" s="29"/>
      <c r="L50" s="29"/>
      <c r="M50" s="30"/>
      <c r="N50" s="28"/>
      <c r="O50" s="16"/>
      <c r="P50" s="17"/>
      <c r="R50" s="24"/>
      <c r="S50" s="26"/>
      <c r="T50" s="238"/>
      <c r="U50" s="239"/>
      <c r="V50" s="239"/>
      <c r="W50" s="239"/>
      <c r="X50" s="239"/>
      <c r="Y50" s="239"/>
      <c r="Z50" s="239"/>
      <c r="AA50" s="239"/>
      <c r="AB50" s="240"/>
      <c r="AC50" s="13"/>
      <c r="AD50" s="3"/>
      <c r="AE50" s="13"/>
      <c r="AF50" s="15"/>
      <c r="AH50" s="24">
        <v>9</v>
      </c>
      <c r="AI50" s="3" t="s">
        <v>152</v>
      </c>
      <c r="AJ50" s="25">
        <v>4</v>
      </c>
      <c r="AK50" s="25">
        <v>4</v>
      </c>
      <c r="AL50" s="25">
        <v>4</v>
      </c>
      <c r="AM50" s="25">
        <v>4</v>
      </c>
      <c r="AN50" s="25">
        <v>1</v>
      </c>
      <c r="AO50" s="25">
        <v>4</v>
      </c>
      <c r="AP50" s="25">
        <v>1</v>
      </c>
      <c r="AQ50" s="25">
        <v>8</v>
      </c>
      <c r="AR50" s="25" t="s">
        <v>36</v>
      </c>
      <c r="AS50" s="26">
        <v>16</v>
      </c>
      <c r="AT50" s="3">
        <f>AH50*AS50</f>
        <v>144</v>
      </c>
      <c r="AU50" s="13"/>
      <c r="AV50" s="15"/>
      <c r="AX50" s="18" t="s">
        <v>3</v>
      </c>
      <c r="AY50" s="35" t="s">
        <v>27</v>
      </c>
      <c r="AZ50" s="35" t="s">
        <v>26</v>
      </c>
      <c r="BA50" s="32"/>
      <c r="BB50" s="75"/>
      <c r="BC50" s="32"/>
      <c r="BD50" s="75"/>
      <c r="BE50" s="32"/>
      <c r="BF50" s="75"/>
      <c r="BG50" s="32"/>
      <c r="BH50" s="36"/>
      <c r="BI50" s="22" t="s">
        <v>14</v>
      </c>
      <c r="BJ50" s="19" t="s">
        <v>15</v>
      </c>
      <c r="BK50" s="32" t="s">
        <v>16</v>
      </c>
      <c r="BL50" s="33"/>
      <c r="CD50" s="24"/>
      <c r="CE50" s="3" t="s">
        <v>154</v>
      </c>
      <c r="CF50" s="226" t="s">
        <v>567</v>
      </c>
      <c r="CG50" s="227"/>
      <c r="CH50" s="228"/>
      <c r="CI50" s="226">
        <v>4</v>
      </c>
      <c r="CJ50" s="228"/>
      <c r="CK50" s="226">
        <v>5</v>
      </c>
      <c r="CL50" s="228"/>
      <c r="CM50" s="226" t="s">
        <v>188</v>
      </c>
      <c r="CN50" s="228"/>
      <c r="CO50" s="26"/>
      <c r="CP50" s="3">
        <f>CD50*CO50</f>
        <v>0</v>
      </c>
      <c r="CQ50" s="13"/>
      <c r="CR50" s="15"/>
    </row>
    <row r="51" spans="2:96" ht="13.8" thickBot="1">
      <c r="B51" s="18" t="s">
        <v>3</v>
      </c>
      <c r="C51" s="31" t="s">
        <v>21</v>
      </c>
      <c r="D51" s="231" t="s">
        <v>22</v>
      </c>
      <c r="E51" s="232"/>
      <c r="F51" s="233"/>
      <c r="G51" s="231" t="s">
        <v>23</v>
      </c>
      <c r="H51" s="233"/>
      <c r="I51" s="231" t="s">
        <v>24</v>
      </c>
      <c r="J51" s="233"/>
      <c r="K51" s="231" t="s">
        <v>25</v>
      </c>
      <c r="L51" s="233"/>
      <c r="M51" s="21" t="s">
        <v>14</v>
      </c>
      <c r="N51" s="19" t="s">
        <v>15</v>
      </c>
      <c r="O51" s="32" t="s">
        <v>16</v>
      </c>
      <c r="P51" s="33"/>
      <c r="R51" s="24"/>
      <c r="S51" s="26"/>
      <c r="T51" s="238"/>
      <c r="U51" s="239"/>
      <c r="V51" s="239"/>
      <c r="W51" s="239"/>
      <c r="X51" s="239"/>
      <c r="Y51" s="239"/>
      <c r="Z51" s="239"/>
      <c r="AA51" s="239"/>
      <c r="AB51" s="240"/>
      <c r="AC51" s="13"/>
      <c r="AD51" s="3"/>
      <c r="AE51" s="13"/>
      <c r="AF51" s="15"/>
      <c r="AH51" s="24">
        <v>1</v>
      </c>
      <c r="AI51" s="3" t="s">
        <v>235</v>
      </c>
      <c r="AJ51" s="25">
        <v>4</v>
      </c>
      <c r="AK51" s="25">
        <v>4</v>
      </c>
      <c r="AL51" s="25">
        <v>4</v>
      </c>
      <c r="AM51" s="25">
        <v>4</v>
      </c>
      <c r="AN51" s="25">
        <v>1</v>
      </c>
      <c r="AO51" s="25">
        <v>4</v>
      </c>
      <c r="AP51" s="25">
        <v>1</v>
      </c>
      <c r="AQ51" s="25">
        <v>8</v>
      </c>
      <c r="AR51" s="25" t="s">
        <v>36</v>
      </c>
      <c r="AS51" s="26">
        <v>16</v>
      </c>
      <c r="AT51" s="3">
        <f>AH51*AS51</f>
        <v>16</v>
      </c>
      <c r="AU51" s="13"/>
      <c r="AV51" s="15"/>
      <c r="AX51" s="24"/>
      <c r="AY51" s="40" t="s">
        <v>186</v>
      </c>
      <c r="AZ51" s="40" t="s">
        <v>319</v>
      </c>
      <c r="BA51" s="41"/>
      <c r="BB51" s="41"/>
      <c r="BC51" s="41"/>
      <c r="BD51" s="41"/>
      <c r="BE51" s="41"/>
      <c r="BF51" s="41"/>
      <c r="BG51" s="41"/>
      <c r="BH51" s="42"/>
      <c r="BI51" s="13"/>
      <c r="BJ51" s="3"/>
      <c r="BK51" s="13"/>
      <c r="BL51" s="15"/>
      <c r="CD51" s="24"/>
      <c r="CE51" s="3"/>
      <c r="CF51" s="234"/>
      <c r="CG51" s="235"/>
      <c r="CH51" s="236"/>
      <c r="CI51" s="229"/>
      <c r="CJ51" s="230"/>
      <c r="CK51" s="229"/>
      <c r="CL51" s="230"/>
      <c r="CM51" s="229"/>
      <c r="CN51" s="230"/>
      <c r="CO51" s="26"/>
      <c r="CP51" s="3"/>
      <c r="CQ51" s="13"/>
      <c r="CR51" s="15"/>
    </row>
    <row r="52" spans="2:96" ht="13.5" customHeight="1" thickBot="1">
      <c r="B52" s="24"/>
      <c r="C52" s="3" t="s">
        <v>37</v>
      </c>
      <c r="D52" s="226" t="s">
        <v>34</v>
      </c>
      <c r="E52" s="227"/>
      <c r="F52" s="228"/>
      <c r="G52" s="226">
        <v>4</v>
      </c>
      <c r="H52" s="228"/>
      <c r="I52" s="226">
        <v>5</v>
      </c>
      <c r="J52" s="228"/>
      <c r="K52" s="226" t="s">
        <v>35</v>
      </c>
      <c r="L52" s="228"/>
      <c r="M52" s="26"/>
      <c r="N52" s="3"/>
      <c r="O52" s="13"/>
      <c r="P52" s="15"/>
      <c r="R52" s="24"/>
      <c r="S52" s="26" t="s">
        <v>279</v>
      </c>
      <c r="T52" s="66" t="s">
        <v>322</v>
      </c>
      <c r="U52" s="41"/>
      <c r="V52" s="41"/>
      <c r="W52" s="41"/>
      <c r="X52" s="41"/>
      <c r="Y52" s="41"/>
      <c r="Z52" s="41"/>
      <c r="AA52" s="41"/>
      <c r="AB52" s="42"/>
      <c r="AC52" s="13"/>
      <c r="AD52" s="3"/>
      <c r="AE52" s="13"/>
      <c r="AF52" s="15"/>
      <c r="AH52" s="27"/>
      <c r="AI52" s="28"/>
      <c r="AJ52" s="29"/>
      <c r="AK52" s="29"/>
      <c r="AL52" s="29"/>
      <c r="AM52" s="29"/>
      <c r="AN52" s="29"/>
      <c r="AO52" s="29"/>
      <c r="AP52" s="29"/>
      <c r="AQ52" s="29"/>
      <c r="AR52" s="29"/>
      <c r="AS52" s="30"/>
      <c r="AT52" s="3"/>
      <c r="AU52" s="16"/>
      <c r="AV52" s="17"/>
      <c r="AX52" s="24"/>
      <c r="AY52" s="40" t="s">
        <v>246</v>
      </c>
      <c r="AZ52" s="241" t="s">
        <v>320</v>
      </c>
      <c r="BA52" s="242"/>
      <c r="BB52" s="242"/>
      <c r="BC52" s="242"/>
      <c r="BD52" s="242"/>
      <c r="BE52" s="242"/>
      <c r="BF52" s="242"/>
      <c r="BG52" s="242"/>
      <c r="BH52" s="243"/>
      <c r="BI52" s="13"/>
      <c r="BJ52" s="3"/>
      <c r="BK52" s="13"/>
      <c r="BL52" s="15"/>
      <c r="CD52" s="18" t="s">
        <v>3</v>
      </c>
      <c r="CE52" s="35" t="s">
        <v>27</v>
      </c>
      <c r="CF52" s="35" t="s">
        <v>26</v>
      </c>
      <c r="CG52" s="32"/>
      <c r="CH52" s="202"/>
      <c r="CI52" s="32"/>
      <c r="CJ52" s="202"/>
      <c r="CK52" s="32"/>
      <c r="CL52" s="202"/>
      <c r="CM52" s="32"/>
      <c r="CN52" s="36"/>
      <c r="CO52" s="22" t="s">
        <v>14</v>
      </c>
      <c r="CP52" s="19" t="s">
        <v>15</v>
      </c>
      <c r="CQ52" s="32" t="s">
        <v>16</v>
      </c>
      <c r="CR52" s="33"/>
    </row>
    <row r="53" spans="2:96">
      <c r="B53" s="24">
        <v>6</v>
      </c>
      <c r="C53" s="3" t="s">
        <v>176</v>
      </c>
      <c r="D53" s="229" t="s">
        <v>31</v>
      </c>
      <c r="E53" s="237"/>
      <c r="F53" s="230"/>
      <c r="G53" s="229" t="s">
        <v>33</v>
      </c>
      <c r="H53" s="230"/>
      <c r="I53" s="229" t="s">
        <v>571</v>
      </c>
      <c r="J53" s="230"/>
      <c r="K53" s="229" t="s">
        <v>31</v>
      </c>
      <c r="L53" s="230"/>
      <c r="M53" s="26">
        <v>15</v>
      </c>
      <c r="N53" s="3">
        <f>B53*M53</f>
        <v>90</v>
      </c>
      <c r="O53" s="13" t="s">
        <v>572</v>
      </c>
      <c r="P53" s="15"/>
      <c r="R53" s="24"/>
      <c r="S53" s="26" t="s">
        <v>548</v>
      </c>
      <c r="T53" s="66"/>
      <c r="U53" s="67"/>
      <c r="V53" s="67"/>
      <c r="W53" s="67"/>
      <c r="X53" s="67"/>
      <c r="Y53" s="67"/>
      <c r="Z53" s="67"/>
      <c r="AA53" s="67"/>
      <c r="AB53" s="68"/>
      <c r="AC53" s="13"/>
      <c r="AD53" s="3"/>
      <c r="AE53" s="13"/>
      <c r="AF53" s="15"/>
      <c r="AH53" s="18" t="s">
        <v>3</v>
      </c>
      <c r="AI53" s="31" t="s">
        <v>21</v>
      </c>
      <c r="AJ53" s="231" t="s">
        <v>22</v>
      </c>
      <c r="AK53" s="232"/>
      <c r="AL53" s="233"/>
      <c r="AM53" s="231" t="s">
        <v>23</v>
      </c>
      <c r="AN53" s="233"/>
      <c r="AO53" s="231" t="s">
        <v>24</v>
      </c>
      <c r="AP53" s="233"/>
      <c r="AQ53" s="231" t="s">
        <v>25</v>
      </c>
      <c r="AR53" s="233"/>
      <c r="AS53" s="21" t="s">
        <v>14</v>
      </c>
      <c r="AT53" s="19" t="s">
        <v>15</v>
      </c>
      <c r="AU53" s="32" t="s">
        <v>16</v>
      </c>
      <c r="AV53" s="33"/>
      <c r="AX53" s="24"/>
      <c r="AY53" s="40"/>
      <c r="AZ53" s="241"/>
      <c r="BA53" s="242"/>
      <c r="BB53" s="242"/>
      <c r="BC53" s="242"/>
      <c r="BD53" s="242"/>
      <c r="BE53" s="242"/>
      <c r="BF53" s="242"/>
      <c r="BG53" s="242"/>
      <c r="BH53" s="243"/>
      <c r="BI53" s="13"/>
      <c r="BJ53" s="3"/>
      <c r="BK53" s="13"/>
      <c r="BL53" s="15"/>
      <c r="CD53" s="24"/>
      <c r="CE53" s="83" t="s">
        <v>203</v>
      </c>
      <c r="CF53" s="277" t="s">
        <v>208</v>
      </c>
      <c r="CG53" s="278"/>
      <c r="CH53" s="278"/>
      <c r="CI53" s="278"/>
      <c r="CJ53" s="278"/>
      <c r="CK53" s="278"/>
      <c r="CL53" s="278"/>
      <c r="CM53" s="278"/>
      <c r="CN53" s="279"/>
      <c r="CO53" s="13"/>
      <c r="CP53" s="3"/>
      <c r="CQ53" s="13"/>
      <c r="CR53" s="15"/>
    </row>
    <row r="54" spans="2:96" ht="13.8" thickBot="1">
      <c r="B54" s="24"/>
      <c r="C54" s="3"/>
      <c r="D54" s="234"/>
      <c r="E54" s="235"/>
      <c r="F54" s="236"/>
      <c r="G54" s="234"/>
      <c r="H54" s="236"/>
      <c r="I54" s="234"/>
      <c r="J54" s="236"/>
      <c r="K54" s="234"/>
      <c r="L54" s="236"/>
      <c r="M54" s="26"/>
      <c r="N54" s="3"/>
      <c r="O54" s="13"/>
      <c r="P54" s="15"/>
      <c r="R54" s="24"/>
      <c r="S54" s="62" t="s">
        <v>280</v>
      </c>
      <c r="T54" s="238" t="s">
        <v>362</v>
      </c>
      <c r="U54" s="239"/>
      <c r="V54" s="239"/>
      <c r="W54" s="239"/>
      <c r="X54" s="239"/>
      <c r="Y54" s="239"/>
      <c r="Z54" s="239"/>
      <c r="AA54" s="239"/>
      <c r="AB54" s="240"/>
      <c r="AC54" s="13"/>
      <c r="AD54" s="3"/>
      <c r="AE54" s="13"/>
      <c r="AF54" s="15"/>
      <c r="AH54" s="24"/>
      <c r="AI54" s="3" t="s">
        <v>37</v>
      </c>
      <c r="AJ54" s="226" t="s">
        <v>34</v>
      </c>
      <c r="AK54" s="227"/>
      <c r="AL54" s="228"/>
      <c r="AM54" s="226">
        <v>4</v>
      </c>
      <c r="AN54" s="228"/>
      <c r="AO54" s="226">
        <v>5</v>
      </c>
      <c r="AP54" s="228"/>
      <c r="AQ54" s="226" t="s">
        <v>35</v>
      </c>
      <c r="AR54" s="228"/>
      <c r="AS54" s="26"/>
      <c r="AT54" s="3"/>
      <c r="AU54" s="13"/>
      <c r="AV54" s="15"/>
      <c r="AX54" s="24"/>
      <c r="AY54" s="40"/>
      <c r="AZ54" s="241"/>
      <c r="BA54" s="242"/>
      <c r="BB54" s="242"/>
      <c r="BC54" s="242"/>
      <c r="BD54" s="242"/>
      <c r="BE54" s="242"/>
      <c r="BF54" s="242"/>
      <c r="BG54" s="242"/>
      <c r="BH54" s="243"/>
      <c r="BI54" s="13"/>
      <c r="BJ54" s="3"/>
      <c r="BK54" s="13"/>
      <c r="BL54" s="15"/>
      <c r="CD54" s="24"/>
      <c r="CE54" s="83"/>
      <c r="CF54" s="238"/>
      <c r="CG54" s="239"/>
      <c r="CH54" s="239"/>
      <c r="CI54" s="239"/>
      <c r="CJ54" s="239"/>
      <c r="CK54" s="239"/>
      <c r="CL54" s="239"/>
      <c r="CM54" s="239"/>
      <c r="CN54" s="240"/>
      <c r="CO54" s="13"/>
      <c r="CP54" s="3"/>
      <c r="CQ54" s="13"/>
      <c r="CR54" s="15"/>
    </row>
    <row r="55" spans="2:96" ht="12.75" customHeight="1">
      <c r="B55" s="18" t="s">
        <v>3</v>
      </c>
      <c r="C55" s="35" t="s">
        <v>27</v>
      </c>
      <c r="D55" s="35" t="s">
        <v>26</v>
      </c>
      <c r="E55" s="32"/>
      <c r="F55" s="75"/>
      <c r="G55" s="32"/>
      <c r="H55" s="75"/>
      <c r="I55" s="32"/>
      <c r="J55" s="75"/>
      <c r="K55" s="32"/>
      <c r="L55" s="36"/>
      <c r="M55" s="22" t="s">
        <v>14</v>
      </c>
      <c r="N55" s="19" t="s">
        <v>15</v>
      </c>
      <c r="O55" s="32" t="s">
        <v>16</v>
      </c>
      <c r="P55" s="33"/>
      <c r="R55" s="24"/>
      <c r="S55" s="62"/>
      <c r="T55" s="238"/>
      <c r="U55" s="239"/>
      <c r="V55" s="239"/>
      <c r="W55" s="239"/>
      <c r="X55" s="239"/>
      <c r="Y55" s="239"/>
      <c r="Z55" s="239"/>
      <c r="AA55" s="239"/>
      <c r="AB55" s="240"/>
      <c r="AC55" s="13"/>
      <c r="AD55" s="3"/>
      <c r="AE55" s="13"/>
      <c r="AF55" s="15"/>
      <c r="AH55" s="24"/>
      <c r="AI55" s="3" t="s">
        <v>38</v>
      </c>
      <c r="AJ55" s="229" t="s">
        <v>180</v>
      </c>
      <c r="AK55" s="237"/>
      <c r="AL55" s="230"/>
      <c r="AM55" s="229">
        <v>4</v>
      </c>
      <c r="AN55" s="230"/>
      <c r="AO55" s="229">
        <v>5</v>
      </c>
      <c r="AP55" s="230"/>
      <c r="AQ55" s="229" t="s">
        <v>181</v>
      </c>
      <c r="AR55" s="230"/>
      <c r="AS55" s="26"/>
      <c r="AT55" s="3"/>
      <c r="AU55" s="13"/>
      <c r="AV55" s="15"/>
      <c r="AX55" s="24"/>
      <c r="AY55" s="40"/>
      <c r="AZ55" s="241"/>
      <c r="BA55" s="242"/>
      <c r="BB55" s="242"/>
      <c r="BC55" s="242"/>
      <c r="BD55" s="242"/>
      <c r="BE55" s="242"/>
      <c r="BF55" s="242"/>
      <c r="BG55" s="242"/>
      <c r="BH55" s="243"/>
      <c r="BI55" s="13"/>
      <c r="BJ55" s="3"/>
      <c r="BK55" s="13"/>
      <c r="BL55" s="15"/>
      <c r="CD55" s="24"/>
      <c r="CE55" s="83" t="s">
        <v>592</v>
      </c>
      <c r="CF55" s="238" t="s">
        <v>593</v>
      </c>
      <c r="CG55" s="239"/>
      <c r="CH55" s="239"/>
      <c r="CI55" s="239"/>
      <c r="CJ55" s="239"/>
      <c r="CK55" s="239"/>
      <c r="CL55" s="239"/>
      <c r="CM55" s="239"/>
      <c r="CN55" s="240"/>
      <c r="CO55" s="13"/>
      <c r="CP55" s="3"/>
      <c r="CQ55" s="13"/>
      <c r="CR55" s="15"/>
    </row>
    <row r="56" spans="2:96">
      <c r="B56" s="24"/>
      <c r="C56" s="40" t="s">
        <v>186</v>
      </c>
      <c r="D56" s="40" t="s">
        <v>319</v>
      </c>
      <c r="E56" s="41"/>
      <c r="F56" s="41"/>
      <c r="G56" s="41"/>
      <c r="H56" s="41"/>
      <c r="I56" s="41"/>
      <c r="J56" s="41"/>
      <c r="K56" s="41"/>
      <c r="L56" s="42"/>
      <c r="M56" s="13"/>
      <c r="N56" s="3"/>
      <c r="O56" s="13"/>
      <c r="P56" s="15"/>
      <c r="R56" s="24"/>
      <c r="S56" s="62"/>
      <c r="T56" s="238"/>
      <c r="U56" s="239"/>
      <c r="V56" s="239"/>
      <c r="W56" s="239"/>
      <c r="X56" s="239"/>
      <c r="Y56" s="239"/>
      <c r="Z56" s="239"/>
      <c r="AA56" s="239"/>
      <c r="AB56" s="240"/>
      <c r="AC56" s="13"/>
      <c r="AD56" s="3"/>
      <c r="AE56" s="13"/>
      <c r="AF56" s="15"/>
      <c r="AH56" s="24">
        <v>1</v>
      </c>
      <c r="AI56" s="3" t="s">
        <v>153</v>
      </c>
      <c r="AJ56" s="229" t="s">
        <v>34</v>
      </c>
      <c r="AK56" s="237"/>
      <c r="AL56" s="230"/>
      <c r="AM56" s="229">
        <v>8</v>
      </c>
      <c r="AN56" s="230"/>
      <c r="AO56" s="229">
        <v>1</v>
      </c>
      <c r="AP56" s="230"/>
      <c r="AQ56" s="229" t="s">
        <v>213</v>
      </c>
      <c r="AR56" s="230"/>
      <c r="AS56" s="26">
        <v>10</v>
      </c>
      <c r="AT56" s="3">
        <f>AH56*AS56</f>
        <v>10</v>
      </c>
      <c r="AU56" s="13" t="s">
        <v>214</v>
      </c>
      <c r="AV56" s="15"/>
      <c r="AX56" s="24"/>
      <c r="AY56" s="83" t="s">
        <v>272</v>
      </c>
      <c r="AZ56" s="40"/>
      <c r="BA56" s="41"/>
      <c r="BB56" s="41"/>
      <c r="BC56" s="41"/>
      <c r="BD56" s="41"/>
      <c r="BE56" s="41"/>
      <c r="BF56" s="41"/>
      <c r="BG56" s="41"/>
      <c r="BH56" s="42"/>
      <c r="BI56" s="13"/>
      <c r="BJ56" s="3"/>
      <c r="BK56" s="13"/>
      <c r="BL56" s="15"/>
      <c r="CD56" s="24"/>
      <c r="CE56" s="83"/>
      <c r="CF56" s="238"/>
      <c r="CG56" s="239"/>
      <c r="CH56" s="239"/>
      <c r="CI56" s="239"/>
      <c r="CJ56" s="239"/>
      <c r="CK56" s="239"/>
      <c r="CL56" s="239"/>
      <c r="CM56" s="239"/>
      <c r="CN56" s="240"/>
      <c r="CO56" s="13"/>
      <c r="CP56" s="3"/>
      <c r="CQ56" s="13"/>
      <c r="CR56" s="15"/>
    </row>
    <row r="57" spans="2:96">
      <c r="B57" s="24"/>
      <c r="C57" s="40" t="s">
        <v>246</v>
      </c>
      <c r="D57" s="241" t="s">
        <v>320</v>
      </c>
      <c r="E57" s="242"/>
      <c r="F57" s="242"/>
      <c r="G57" s="242"/>
      <c r="H57" s="242"/>
      <c r="I57" s="242"/>
      <c r="J57" s="242"/>
      <c r="K57" s="242"/>
      <c r="L57" s="243"/>
      <c r="M57" s="13"/>
      <c r="N57" s="3"/>
      <c r="O57" s="13"/>
      <c r="P57" s="15"/>
      <c r="R57" s="24"/>
      <c r="S57" s="62" t="s">
        <v>281</v>
      </c>
      <c r="T57" s="238" t="s">
        <v>532</v>
      </c>
      <c r="U57" s="239"/>
      <c r="V57" s="239"/>
      <c r="W57" s="239"/>
      <c r="X57" s="239"/>
      <c r="Y57" s="239"/>
      <c r="Z57" s="239"/>
      <c r="AA57" s="239"/>
      <c r="AB57" s="240"/>
      <c r="AC57" s="13"/>
      <c r="AD57" s="3"/>
      <c r="AE57" s="13"/>
      <c r="AF57" s="15"/>
      <c r="AH57" s="24">
        <v>1</v>
      </c>
      <c r="AI57" s="3" t="s">
        <v>556</v>
      </c>
      <c r="AJ57" s="229" t="s">
        <v>196</v>
      </c>
      <c r="AK57" s="237"/>
      <c r="AL57" s="230"/>
      <c r="AM57" s="229">
        <v>4</v>
      </c>
      <c r="AN57" s="230"/>
      <c r="AO57" s="229">
        <v>6</v>
      </c>
      <c r="AP57" s="230"/>
      <c r="AQ57" s="229" t="s">
        <v>197</v>
      </c>
      <c r="AR57" s="230"/>
      <c r="AS57" s="72" t="s">
        <v>237</v>
      </c>
      <c r="AT57" s="3"/>
      <c r="AU57" s="13" t="s">
        <v>210</v>
      </c>
      <c r="AV57" s="15"/>
      <c r="AX57" s="24"/>
      <c r="AY57" s="62" t="s">
        <v>273</v>
      </c>
      <c r="AZ57" s="66" t="s">
        <v>535</v>
      </c>
      <c r="BA57" s="147"/>
      <c r="BB57" s="147"/>
      <c r="BC57" s="147"/>
      <c r="BD57" s="147"/>
      <c r="BE57" s="147"/>
      <c r="BF57" s="147"/>
      <c r="BG57" s="147"/>
      <c r="BH57" s="148"/>
      <c r="BI57" s="13"/>
      <c r="BJ57" s="3"/>
      <c r="BK57" s="13"/>
      <c r="BL57" s="15"/>
      <c r="CD57" s="24"/>
      <c r="CE57" s="83"/>
      <c r="CF57" s="238"/>
      <c r="CG57" s="239"/>
      <c r="CH57" s="239"/>
      <c r="CI57" s="239"/>
      <c r="CJ57" s="239"/>
      <c r="CK57" s="239"/>
      <c r="CL57" s="239"/>
      <c r="CM57" s="239"/>
      <c r="CN57" s="240"/>
      <c r="CO57" s="13"/>
      <c r="CP57" s="3"/>
      <c r="CQ57" s="13"/>
      <c r="CR57" s="15"/>
    </row>
    <row r="58" spans="2:96" ht="12.75" customHeight="1">
      <c r="B58" s="24"/>
      <c r="C58" s="40"/>
      <c r="D58" s="241"/>
      <c r="E58" s="242"/>
      <c r="F58" s="242"/>
      <c r="G58" s="242"/>
      <c r="H58" s="242"/>
      <c r="I58" s="242"/>
      <c r="J58" s="242"/>
      <c r="K58" s="242"/>
      <c r="L58" s="243"/>
      <c r="M58" s="13"/>
      <c r="N58" s="3"/>
      <c r="O58" s="13"/>
      <c r="P58" s="15"/>
      <c r="R58" s="24"/>
      <c r="S58" s="62"/>
      <c r="T58" s="238"/>
      <c r="U58" s="239"/>
      <c r="V58" s="239"/>
      <c r="W58" s="239"/>
      <c r="X58" s="239"/>
      <c r="Y58" s="239"/>
      <c r="Z58" s="239"/>
      <c r="AA58" s="239"/>
      <c r="AB58" s="240"/>
      <c r="AC58" s="13"/>
      <c r="AD58" s="3"/>
      <c r="AE58" s="13"/>
      <c r="AF58" s="15"/>
      <c r="AH58" s="24"/>
      <c r="AI58" s="3" t="s">
        <v>557</v>
      </c>
      <c r="AJ58" s="244" t="s">
        <v>196</v>
      </c>
      <c r="AK58" s="237"/>
      <c r="AL58" s="230"/>
      <c r="AM58" s="229">
        <v>8</v>
      </c>
      <c r="AN58" s="230"/>
      <c r="AO58" s="229">
        <v>3</v>
      </c>
      <c r="AP58" s="230"/>
      <c r="AQ58" s="229" t="s">
        <v>197</v>
      </c>
      <c r="AR58" s="230"/>
      <c r="AS58" s="26"/>
      <c r="AT58" s="3"/>
      <c r="AU58" s="13"/>
      <c r="AV58" s="15"/>
      <c r="AX58" s="24"/>
      <c r="AY58" s="62" t="s">
        <v>274</v>
      </c>
      <c r="AZ58" s="66" t="s">
        <v>536</v>
      </c>
      <c r="BA58" s="147"/>
      <c r="BB58" s="147"/>
      <c r="BC58" s="147"/>
      <c r="BD58" s="147"/>
      <c r="BE58" s="147"/>
      <c r="BF58" s="147"/>
      <c r="BG58" s="147"/>
      <c r="BH58" s="148"/>
      <c r="BI58" s="13"/>
      <c r="BJ58" s="3"/>
      <c r="BK58" s="13"/>
      <c r="BL58" s="15"/>
      <c r="CD58" s="24"/>
      <c r="CE58" s="83"/>
      <c r="CF58" s="238"/>
      <c r="CG58" s="239"/>
      <c r="CH58" s="239"/>
      <c r="CI58" s="239"/>
      <c r="CJ58" s="239"/>
      <c r="CK58" s="239"/>
      <c r="CL58" s="239"/>
      <c r="CM58" s="239"/>
      <c r="CN58" s="240"/>
      <c r="CO58" s="13"/>
      <c r="CP58" s="3"/>
      <c r="CQ58" s="13"/>
      <c r="CR58" s="15"/>
    </row>
    <row r="59" spans="2:96" ht="13.8" thickBot="1">
      <c r="B59" s="24"/>
      <c r="C59" s="40"/>
      <c r="D59" s="241"/>
      <c r="E59" s="242"/>
      <c r="F59" s="242"/>
      <c r="G59" s="242"/>
      <c r="H59" s="242"/>
      <c r="I59" s="242"/>
      <c r="J59" s="242"/>
      <c r="K59" s="242"/>
      <c r="L59" s="243"/>
      <c r="M59" s="13"/>
      <c r="N59" s="3"/>
      <c r="O59" s="13"/>
      <c r="P59" s="15"/>
      <c r="R59" s="24"/>
      <c r="S59" s="62" t="s">
        <v>282</v>
      </c>
      <c r="T59" s="238" t="s">
        <v>363</v>
      </c>
      <c r="U59" s="239"/>
      <c r="V59" s="239"/>
      <c r="W59" s="239"/>
      <c r="X59" s="239"/>
      <c r="Y59" s="239"/>
      <c r="Z59" s="239"/>
      <c r="AA59" s="239"/>
      <c r="AB59" s="240"/>
      <c r="AC59" s="13"/>
      <c r="AD59" s="3"/>
      <c r="AE59" s="13"/>
      <c r="AF59" s="15"/>
      <c r="AH59" s="24"/>
      <c r="AI59" s="3"/>
      <c r="AJ59" s="234"/>
      <c r="AK59" s="235"/>
      <c r="AL59" s="236"/>
      <c r="AM59" s="229"/>
      <c r="AN59" s="230"/>
      <c r="AO59" s="229"/>
      <c r="AP59" s="230"/>
      <c r="AQ59" s="229"/>
      <c r="AR59" s="230"/>
      <c r="AS59" s="26"/>
      <c r="AT59" s="3"/>
      <c r="AU59" s="13"/>
      <c r="AV59" s="15"/>
      <c r="AX59" s="24"/>
      <c r="AY59" s="62" t="s">
        <v>275</v>
      </c>
      <c r="AZ59" s="238" t="s">
        <v>538</v>
      </c>
      <c r="BA59" s="239"/>
      <c r="BB59" s="239"/>
      <c r="BC59" s="239"/>
      <c r="BD59" s="239"/>
      <c r="BE59" s="239"/>
      <c r="BF59" s="239"/>
      <c r="BG59" s="239"/>
      <c r="BH59" s="240"/>
      <c r="BI59" s="13"/>
      <c r="BJ59" s="3"/>
      <c r="BK59" s="13"/>
      <c r="BL59" s="15"/>
      <c r="CD59" s="24"/>
      <c r="CE59" s="83"/>
      <c r="CF59" s="238"/>
      <c r="CG59" s="239"/>
      <c r="CH59" s="239"/>
      <c r="CI59" s="239"/>
      <c r="CJ59" s="239"/>
      <c r="CK59" s="239"/>
      <c r="CL59" s="239"/>
      <c r="CM59" s="239"/>
      <c r="CN59" s="240"/>
      <c r="CO59" s="13"/>
      <c r="CP59" s="3"/>
      <c r="CQ59" s="13"/>
      <c r="CR59" s="15"/>
    </row>
    <row r="60" spans="2:96">
      <c r="B60" s="24"/>
      <c r="C60" s="40"/>
      <c r="D60" s="241"/>
      <c r="E60" s="242"/>
      <c r="F60" s="242"/>
      <c r="G60" s="242"/>
      <c r="H60" s="242"/>
      <c r="I60" s="242"/>
      <c r="J60" s="242"/>
      <c r="K60" s="242"/>
      <c r="L60" s="243"/>
      <c r="M60" s="13"/>
      <c r="N60" s="3"/>
      <c r="O60" s="13"/>
      <c r="P60" s="15"/>
      <c r="R60" s="24"/>
      <c r="S60" s="62"/>
      <c r="T60" s="238"/>
      <c r="U60" s="239"/>
      <c r="V60" s="239"/>
      <c r="W60" s="239"/>
      <c r="X60" s="239"/>
      <c r="Y60" s="239"/>
      <c r="Z60" s="239"/>
      <c r="AA60" s="239"/>
      <c r="AB60" s="240"/>
      <c r="AC60" s="13"/>
      <c r="AD60" s="3"/>
      <c r="AE60" s="13"/>
      <c r="AF60" s="15"/>
      <c r="AH60" s="18" t="s">
        <v>3</v>
      </c>
      <c r="AI60" s="35" t="s">
        <v>27</v>
      </c>
      <c r="AJ60" s="35" t="s">
        <v>26</v>
      </c>
      <c r="AK60" s="32"/>
      <c r="AL60" s="75"/>
      <c r="AM60" s="32"/>
      <c r="AN60" s="75"/>
      <c r="AO60" s="32"/>
      <c r="AP60" s="75"/>
      <c r="AQ60" s="32"/>
      <c r="AR60" s="36"/>
      <c r="AS60" s="22" t="s">
        <v>14</v>
      </c>
      <c r="AT60" s="19" t="s">
        <v>15</v>
      </c>
      <c r="AU60" s="32" t="s">
        <v>16</v>
      </c>
      <c r="AV60" s="33"/>
      <c r="AX60" s="24"/>
      <c r="AY60" s="62"/>
      <c r="AZ60" s="238"/>
      <c r="BA60" s="239"/>
      <c r="BB60" s="239"/>
      <c r="BC60" s="239"/>
      <c r="BD60" s="239"/>
      <c r="BE60" s="239"/>
      <c r="BF60" s="239"/>
      <c r="BG60" s="239"/>
      <c r="BH60" s="240"/>
      <c r="BI60" s="13"/>
      <c r="BJ60" s="3"/>
      <c r="BK60" s="13"/>
      <c r="BL60" s="15"/>
      <c r="CD60" s="24"/>
      <c r="CE60" s="83"/>
      <c r="CF60" s="238"/>
      <c r="CG60" s="239"/>
      <c r="CH60" s="239"/>
      <c r="CI60" s="239"/>
      <c r="CJ60" s="239"/>
      <c r="CK60" s="239"/>
      <c r="CL60" s="239"/>
      <c r="CM60" s="239"/>
      <c r="CN60" s="240"/>
      <c r="CO60" s="13"/>
      <c r="CP60" s="3"/>
      <c r="CQ60" s="13"/>
      <c r="CR60" s="15"/>
    </row>
    <row r="61" spans="2:96">
      <c r="B61" s="24"/>
      <c r="C61" s="40" t="s">
        <v>545</v>
      </c>
      <c r="D61" s="40" t="s">
        <v>547</v>
      </c>
      <c r="E61" s="41"/>
      <c r="F61" s="41"/>
      <c r="G61" s="41"/>
      <c r="H61" s="41"/>
      <c r="I61" s="41"/>
      <c r="J61" s="41"/>
      <c r="K61" s="41"/>
      <c r="L61" s="42"/>
      <c r="M61" s="13"/>
      <c r="N61" s="3"/>
      <c r="O61" s="13"/>
      <c r="P61" s="15"/>
      <c r="R61" s="24"/>
      <c r="S61" s="62"/>
      <c r="T61" s="238"/>
      <c r="U61" s="239"/>
      <c r="V61" s="239"/>
      <c r="W61" s="239"/>
      <c r="X61" s="239"/>
      <c r="Y61" s="239"/>
      <c r="Z61" s="239"/>
      <c r="AA61" s="239"/>
      <c r="AB61" s="240"/>
      <c r="AC61" s="13"/>
      <c r="AD61" s="3"/>
      <c r="AE61" s="13"/>
      <c r="AF61" s="15"/>
      <c r="AH61" s="24"/>
      <c r="AI61" s="40" t="s">
        <v>186</v>
      </c>
      <c r="AJ61" s="40" t="s">
        <v>319</v>
      </c>
      <c r="AK61" s="41"/>
      <c r="AL61" s="41"/>
      <c r="AM61" s="41"/>
      <c r="AN61" s="41"/>
      <c r="AO61" s="41"/>
      <c r="AP61" s="41"/>
      <c r="AQ61" s="41"/>
      <c r="AR61" s="42"/>
      <c r="AS61" s="13"/>
      <c r="AT61" s="3"/>
      <c r="AU61" s="13"/>
      <c r="AV61" s="15"/>
      <c r="AX61" s="24"/>
      <c r="AY61" s="62" t="s">
        <v>276</v>
      </c>
      <c r="AZ61" s="238" t="s">
        <v>365</v>
      </c>
      <c r="BA61" s="239"/>
      <c r="BB61" s="239"/>
      <c r="BC61" s="239"/>
      <c r="BD61" s="239"/>
      <c r="BE61" s="239"/>
      <c r="BF61" s="239"/>
      <c r="BG61" s="239"/>
      <c r="BH61" s="240"/>
      <c r="BI61" s="13"/>
      <c r="BJ61" s="3"/>
      <c r="BK61" s="13"/>
      <c r="BL61" s="15"/>
      <c r="CD61" s="24"/>
      <c r="CE61" s="83" t="s">
        <v>204</v>
      </c>
      <c r="CF61" s="238" t="s">
        <v>594</v>
      </c>
      <c r="CG61" s="239"/>
      <c r="CH61" s="239"/>
      <c r="CI61" s="239"/>
      <c r="CJ61" s="239"/>
      <c r="CK61" s="239"/>
      <c r="CL61" s="239"/>
      <c r="CM61" s="239"/>
      <c r="CN61" s="240"/>
      <c r="CO61" s="13"/>
      <c r="CP61" s="3"/>
      <c r="CQ61" s="13"/>
      <c r="CR61" s="15"/>
    </row>
    <row r="62" spans="2:96">
      <c r="B62" s="24"/>
      <c r="C62" s="83" t="s">
        <v>584</v>
      </c>
      <c r="D62" s="40"/>
      <c r="E62" s="41"/>
      <c r="F62" s="41"/>
      <c r="G62" s="41"/>
      <c r="H62" s="41"/>
      <c r="I62" s="41"/>
      <c r="J62" s="41"/>
      <c r="K62" s="41"/>
      <c r="L62" s="42"/>
      <c r="M62" s="13"/>
      <c r="N62" s="3"/>
      <c r="O62" s="13"/>
      <c r="P62" s="15"/>
      <c r="R62" s="24"/>
      <c r="S62" s="62" t="s">
        <v>283</v>
      </c>
      <c r="T62" s="238" t="s">
        <v>537</v>
      </c>
      <c r="U62" s="239"/>
      <c r="V62" s="239"/>
      <c r="W62" s="239"/>
      <c r="X62" s="239"/>
      <c r="Y62" s="239"/>
      <c r="Z62" s="239"/>
      <c r="AA62" s="239"/>
      <c r="AB62" s="240"/>
      <c r="AC62" s="13"/>
      <c r="AD62" s="3"/>
      <c r="AE62" s="13"/>
      <c r="AF62" s="15"/>
      <c r="AH62" s="24"/>
      <c r="AI62" s="40" t="s">
        <v>246</v>
      </c>
      <c r="AJ62" s="241" t="s">
        <v>320</v>
      </c>
      <c r="AK62" s="242"/>
      <c r="AL62" s="242"/>
      <c r="AM62" s="242"/>
      <c r="AN62" s="242"/>
      <c r="AO62" s="242"/>
      <c r="AP62" s="242"/>
      <c r="AQ62" s="242"/>
      <c r="AR62" s="243"/>
      <c r="AS62" s="13"/>
      <c r="AT62" s="3"/>
      <c r="AU62" s="13"/>
      <c r="AV62" s="15"/>
      <c r="AX62" s="24"/>
      <c r="AY62" s="62"/>
      <c r="AZ62" s="238"/>
      <c r="BA62" s="239"/>
      <c r="BB62" s="239"/>
      <c r="BC62" s="239"/>
      <c r="BD62" s="239"/>
      <c r="BE62" s="239"/>
      <c r="BF62" s="239"/>
      <c r="BG62" s="239"/>
      <c r="BH62" s="240"/>
      <c r="BI62" s="13"/>
      <c r="BJ62" s="3"/>
      <c r="BK62" s="13"/>
      <c r="BL62" s="15"/>
      <c r="CD62" s="24"/>
      <c r="CE62" s="83"/>
      <c r="CF62" s="238"/>
      <c r="CG62" s="239"/>
      <c r="CH62" s="239"/>
      <c r="CI62" s="239"/>
      <c r="CJ62" s="239"/>
      <c r="CK62" s="239"/>
      <c r="CL62" s="239"/>
      <c r="CM62" s="239"/>
      <c r="CN62" s="240"/>
      <c r="CO62" s="13"/>
      <c r="CP62" s="3"/>
      <c r="CQ62" s="13"/>
      <c r="CR62" s="15"/>
    </row>
    <row r="63" spans="2:96">
      <c r="B63" s="24"/>
      <c r="C63" s="62" t="s">
        <v>353</v>
      </c>
      <c r="D63" s="238" t="s">
        <v>529</v>
      </c>
      <c r="E63" s="239"/>
      <c r="F63" s="239"/>
      <c r="G63" s="239"/>
      <c r="H63" s="239"/>
      <c r="I63" s="239"/>
      <c r="J63" s="239"/>
      <c r="K63" s="239"/>
      <c r="L63" s="240"/>
      <c r="M63" s="13"/>
      <c r="N63" s="3"/>
      <c r="O63" s="13"/>
      <c r="P63" s="15"/>
      <c r="R63" s="24"/>
      <c r="S63" s="62"/>
      <c r="T63" s="238"/>
      <c r="U63" s="239"/>
      <c r="V63" s="239"/>
      <c r="W63" s="239"/>
      <c r="X63" s="239"/>
      <c r="Y63" s="239"/>
      <c r="Z63" s="239"/>
      <c r="AA63" s="239"/>
      <c r="AB63" s="240"/>
      <c r="AC63" s="13"/>
      <c r="AD63" s="3"/>
      <c r="AE63" s="13"/>
      <c r="AF63" s="15"/>
      <c r="AH63" s="24"/>
      <c r="AI63" s="40"/>
      <c r="AJ63" s="241"/>
      <c r="AK63" s="242"/>
      <c r="AL63" s="242"/>
      <c r="AM63" s="242"/>
      <c r="AN63" s="242"/>
      <c r="AO63" s="242"/>
      <c r="AP63" s="242"/>
      <c r="AQ63" s="242"/>
      <c r="AR63" s="243"/>
      <c r="AS63" s="13"/>
      <c r="AT63" s="3"/>
      <c r="AU63" s="13"/>
      <c r="AV63" s="15"/>
      <c r="AX63" s="24"/>
      <c r="AY63" s="62"/>
      <c r="AZ63" s="238"/>
      <c r="BA63" s="239"/>
      <c r="BB63" s="239"/>
      <c r="BC63" s="239"/>
      <c r="BD63" s="239"/>
      <c r="BE63" s="239"/>
      <c r="BF63" s="239"/>
      <c r="BG63" s="239"/>
      <c r="BH63" s="240"/>
      <c r="BI63" s="13"/>
      <c r="BJ63" s="3"/>
      <c r="BK63" s="13"/>
      <c r="BL63" s="15"/>
      <c r="CD63" s="24"/>
      <c r="CE63" s="83"/>
      <c r="CF63" s="238"/>
      <c r="CG63" s="239"/>
      <c r="CH63" s="239"/>
      <c r="CI63" s="239"/>
      <c r="CJ63" s="239"/>
      <c r="CK63" s="239"/>
      <c r="CL63" s="239"/>
      <c r="CM63" s="239"/>
      <c r="CN63" s="240"/>
      <c r="CO63" s="13"/>
      <c r="CP63" s="3"/>
      <c r="CQ63" s="13"/>
      <c r="CR63" s="15"/>
    </row>
    <row r="64" spans="2:96">
      <c r="B64" s="24"/>
      <c r="C64" s="62"/>
      <c r="D64" s="238"/>
      <c r="E64" s="239"/>
      <c r="F64" s="239"/>
      <c r="G64" s="239"/>
      <c r="H64" s="239"/>
      <c r="I64" s="239"/>
      <c r="J64" s="239"/>
      <c r="K64" s="239"/>
      <c r="L64" s="240"/>
      <c r="M64" s="13"/>
      <c r="N64" s="3"/>
      <c r="O64" s="13"/>
      <c r="P64" s="15"/>
      <c r="R64" s="24"/>
      <c r="S64" s="26" t="s">
        <v>184</v>
      </c>
      <c r="T64" s="238" t="s">
        <v>185</v>
      </c>
      <c r="U64" s="239"/>
      <c r="V64" s="239"/>
      <c r="W64" s="239"/>
      <c r="X64" s="239"/>
      <c r="Y64" s="239"/>
      <c r="Z64" s="239"/>
      <c r="AA64" s="239"/>
      <c r="AB64" s="240"/>
      <c r="AC64" s="13"/>
      <c r="AD64" s="3"/>
      <c r="AE64" s="13"/>
      <c r="AF64" s="15"/>
      <c r="AH64" s="24"/>
      <c r="AI64" s="40"/>
      <c r="AJ64" s="241"/>
      <c r="AK64" s="242"/>
      <c r="AL64" s="242"/>
      <c r="AM64" s="242"/>
      <c r="AN64" s="242"/>
      <c r="AO64" s="242"/>
      <c r="AP64" s="242"/>
      <c r="AQ64" s="242"/>
      <c r="AR64" s="243"/>
      <c r="AS64" s="13"/>
      <c r="AT64" s="3"/>
      <c r="AU64" s="13"/>
      <c r="AV64" s="15"/>
      <c r="AX64" s="24"/>
      <c r="AY64" s="26" t="s">
        <v>251</v>
      </c>
      <c r="AZ64" s="40" t="s">
        <v>578</v>
      </c>
      <c r="BA64" s="41"/>
      <c r="BB64" s="41"/>
      <c r="BC64" s="41"/>
      <c r="BD64" s="41"/>
      <c r="BE64" s="41"/>
      <c r="BF64" s="41"/>
      <c r="BG64" s="41"/>
      <c r="BH64" s="42"/>
      <c r="BI64" s="13"/>
      <c r="BJ64" s="3"/>
      <c r="BK64" s="13"/>
      <c r="BL64" s="15"/>
      <c r="CD64" s="24"/>
      <c r="CE64" s="83" t="s">
        <v>205</v>
      </c>
      <c r="CF64" s="238" t="s">
        <v>207</v>
      </c>
      <c r="CG64" s="239"/>
      <c r="CH64" s="239"/>
      <c r="CI64" s="239"/>
      <c r="CJ64" s="239"/>
      <c r="CK64" s="239"/>
      <c r="CL64" s="239"/>
      <c r="CM64" s="239"/>
      <c r="CN64" s="240"/>
      <c r="CO64" s="13"/>
      <c r="CP64" s="3"/>
      <c r="CQ64" s="13"/>
      <c r="CR64" s="15"/>
    </row>
    <row r="65" spans="2:96">
      <c r="B65" s="24"/>
      <c r="C65" s="62"/>
      <c r="D65" s="238"/>
      <c r="E65" s="239"/>
      <c r="F65" s="239"/>
      <c r="G65" s="239"/>
      <c r="H65" s="239"/>
      <c r="I65" s="239"/>
      <c r="J65" s="239"/>
      <c r="K65" s="239"/>
      <c r="L65" s="240"/>
      <c r="M65" s="13"/>
      <c r="N65" s="3"/>
      <c r="O65" s="13"/>
      <c r="P65" s="15"/>
      <c r="R65" s="24"/>
      <c r="S65" s="26"/>
      <c r="T65" s="238"/>
      <c r="U65" s="239"/>
      <c r="V65" s="239"/>
      <c r="W65" s="239"/>
      <c r="X65" s="239"/>
      <c r="Y65" s="239"/>
      <c r="Z65" s="239"/>
      <c r="AA65" s="239"/>
      <c r="AB65" s="240"/>
      <c r="AC65" s="13"/>
      <c r="AD65" s="3"/>
      <c r="AE65" s="13"/>
      <c r="AF65" s="15"/>
      <c r="AH65" s="24"/>
      <c r="AI65" s="40"/>
      <c r="AJ65" s="241"/>
      <c r="AK65" s="242"/>
      <c r="AL65" s="242"/>
      <c r="AM65" s="242"/>
      <c r="AN65" s="242"/>
      <c r="AO65" s="242"/>
      <c r="AP65" s="242"/>
      <c r="AQ65" s="242"/>
      <c r="AR65" s="243"/>
      <c r="AS65" s="13"/>
      <c r="AT65" s="3"/>
      <c r="AU65" s="13"/>
      <c r="AV65" s="15"/>
      <c r="AX65" s="24"/>
      <c r="AY65" s="26" t="s">
        <v>263</v>
      </c>
      <c r="AZ65" s="40" t="s">
        <v>580</v>
      </c>
      <c r="BA65" s="41"/>
      <c r="BB65" s="41"/>
      <c r="BC65" s="41"/>
      <c r="BD65" s="41"/>
      <c r="BE65" s="41"/>
      <c r="BF65" s="41"/>
      <c r="BG65" s="41"/>
      <c r="BH65" s="42"/>
      <c r="BI65" s="13"/>
      <c r="BJ65" s="3"/>
      <c r="BK65" s="13"/>
      <c r="BL65" s="15"/>
      <c r="CD65" s="24"/>
      <c r="CE65" s="83"/>
      <c r="CF65" s="238"/>
      <c r="CG65" s="239"/>
      <c r="CH65" s="239"/>
      <c r="CI65" s="239"/>
      <c r="CJ65" s="239"/>
      <c r="CK65" s="239"/>
      <c r="CL65" s="239"/>
      <c r="CM65" s="239"/>
      <c r="CN65" s="240"/>
      <c r="CO65" s="13"/>
      <c r="CP65" s="3"/>
      <c r="CQ65" s="13"/>
      <c r="CR65" s="15"/>
    </row>
    <row r="66" spans="2:96">
      <c r="B66" s="24"/>
      <c r="C66" s="62" t="s">
        <v>354</v>
      </c>
      <c r="D66" s="238" t="s">
        <v>541</v>
      </c>
      <c r="E66" s="239"/>
      <c r="F66" s="239"/>
      <c r="G66" s="239"/>
      <c r="H66" s="239"/>
      <c r="I66" s="239"/>
      <c r="J66" s="239"/>
      <c r="K66" s="239"/>
      <c r="L66" s="240"/>
      <c r="M66" s="13"/>
      <c r="N66" s="3"/>
      <c r="O66" s="13"/>
      <c r="P66" s="15"/>
      <c r="R66" s="24"/>
      <c r="S66" s="26"/>
      <c r="T66" s="238"/>
      <c r="U66" s="239"/>
      <c r="V66" s="239"/>
      <c r="W66" s="239"/>
      <c r="X66" s="239"/>
      <c r="Y66" s="239"/>
      <c r="Z66" s="239"/>
      <c r="AA66" s="239"/>
      <c r="AB66" s="240"/>
      <c r="AC66" s="13"/>
      <c r="AD66" s="3"/>
      <c r="AE66" s="13"/>
      <c r="AF66" s="15"/>
      <c r="AH66" s="24"/>
      <c r="AI66" s="83" t="s">
        <v>522</v>
      </c>
      <c r="AJ66" s="40"/>
      <c r="AK66" s="41"/>
      <c r="AL66" s="41"/>
      <c r="AM66" s="41"/>
      <c r="AN66" s="41"/>
      <c r="AO66" s="41"/>
      <c r="AP66" s="41"/>
      <c r="AQ66" s="41"/>
      <c r="AR66" s="42"/>
      <c r="AS66" s="13"/>
      <c r="AT66" s="3"/>
      <c r="AU66" s="13"/>
      <c r="AV66" s="15"/>
      <c r="AX66" s="24"/>
      <c r="AY66" s="26" t="s">
        <v>264</v>
      </c>
      <c r="AZ66" s="40" t="s">
        <v>579</v>
      </c>
      <c r="BA66" s="41"/>
      <c r="BB66" s="41"/>
      <c r="BC66" s="41"/>
      <c r="BD66" s="41"/>
      <c r="BE66" s="41"/>
      <c r="BF66" s="41"/>
      <c r="BG66" s="41"/>
      <c r="BH66" s="42"/>
      <c r="BI66" s="13"/>
      <c r="BJ66" s="3"/>
      <c r="BK66" s="13"/>
      <c r="BL66" s="15"/>
      <c r="CD66" s="24">
        <v>2</v>
      </c>
      <c r="CE66" s="83" t="s">
        <v>206</v>
      </c>
      <c r="CF66" s="66" t="s">
        <v>209</v>
      </c>
      <c r="CG66" s="67"/>
      <c r="CH66" s="67"/>
      <c r="CI66" s="67"/>
      <c r="CJ66" s="67"/>
      <c r="CK66" s="67"/>
      <c r="CL66" s="67"/>
      <c r="CM66" s="67"/>
      <c r="CN66" s="68"/>
      <c r="CO66" s="201" t="s">
        <v>237</v>
      </c>
      <c r="CP66" s="3">
        <v>0</v>
      </c>
      <c r="CQ66" s="13"/>
      <c r="CR66" s="15"/>
    </row>
    <row r="67" spans="2:96" ht="13.8" thickBot="1">
      <c r="B67" s="24"/>
      <c r="C67" s="62"/>
      <c r="D67" s="238"/>
      <c r="E67" s="239"/>
      <c r="F67" s="239"/>
      <c r="G67" s="239"/>
      <c r="H67" s="239"/>
      <c r="I67" s="239"/>
      <c r="J67" s="239"/>
      <c r="K67" s="239"/>
      <c r="L67" s="240"/>
      <c r="M67" s="13"/>
      <c r="N67" s="3"/>
      <c r="O67" s="13"/>
      <c r="P67" s="15"/>
      <c r="R67" s="24"/>
      <c r="S67" s="26"/>
      <c r="T67" s="238"/>
      <c r="U67" s="239"/>
      <c r="V67" s="239"/>
      <c r="W67" s="239"/>
      <c r="X67" s="239"/>
      <c r="Y67" s="239"/>
      <c r="Z67" s="239"/>
      <c r="AA67" s="239"/>
      <c r="AB67" s="240"/>
      <c r="AC67" s="13"/>
      <c r="AD67" s="3"/>
      <c r="AE67" s="13"/>
      <c r="AF67" s="15"/>
      <c r="AH67" s="24"/>
      <c r="AI67" s="62" t="s">
        <v>523</v>
      </c>
      <c r="AJ67" s="238" t="s">
        <v>524</v>
      </c>
      <c r="AK67" s="239"/>
      <c r="AL67" s="239"/>
      <c r="AM67" s="239"/>
      <c r="AN67" s="239"/>
      <c r="AO67" s="239"/>
      <c r="AP67" s="239"/>
      <c r="AQ67" s="239"/>
      <c r="AR67" s="240"/>
      <c r="AS67" s="13"/>
      <c r="AT67" s="3"/>
      <c r="AU67" s="13"/>
      <c r="AV67" s="15"/>
      <c r="AX67" s="24"/>
      <c r="AY67" s="26" t="s">
        <v>177</v>
      </c>
      <c r="AZ67" s="40" t="s">
        <v>576</v>
      </c>
      <c r="BA67" s="41"/>
      <c r="BB67" s="41"/>
      <c r="BC67" s="41"/>
      <c r="BD67" s="41"/>
      <c r="BE67" s="41"/>
      <c r="BF67" s="41"/>
      <c r="BG67" s="41"/>
      <c r="BH67" s="42"/>
      <c r="BI67" s="13"/>
      <c r="BJ67" s="3"/>
      <c r="BK67" s="13"/>
      <c r="BL67" s="15"/>
      <c r="CD67" s="27"/>
      <c r="CE67" s="30"/>
      <c r="CF67" s="37"/>
      <c r="CG67" s="38"/>
      <c r="CH67" s="38"/>
      <c r="CI67" s="38"/>
      <c r="CJ67" s="38"/>
      <c r="CK67" s="38"/>
      <c r="CL67" s="38"/>
      <c r="CM67" s="38"/>
      <c r="CN67" s="39"/>
      <c r="CO67" s="16"/>
      <c r="CP67" s="28"/>
      <c r="CQ67" s="16"/>
      <c r="CR67" s="17"/>
    </row>
    <row r="68" spans="2:96" ht="13.8" thickBot="1">
      <c r="B68" s="24"/>
      <c r="C68" s="62" t="s">
        <v>355</v>
      </c>
      <c r="D68" s="238" t="s">
        <v>530</v>
      </c>
      <c r="E68" s="239"/>
      <c r="F68" s="239"/>
      <c r="G68" s="239"/>
      <c r="H68" s="239"/>
      <c r="I68" s="239"/>
      <c r="J68" s="239"/>
      <c r="K68" s="239"/>
      <c r="L68" s="240"/>
      <c r="M68" s="13"/>
      <c r="N68" s="3"/>
      <c r="O68" s="13"/>
      <c r="P68" s="15"/>
      <c r="R68" s="27"/>
      <c r="S68" s="30"/>
      <c r="T68" s="37"/>
      <c r="U68" s="38"/>
      <c r="V68" s="38"/>
      <c r="W68" s="38"/>
      <c r="X68" s="38"/>
      <c r="Y68" s="38"/>
      <c r="Z68" s="38"/>
      <c r="AA68" s="38"/>
      <c r="AB68" s="39"/>
      <c r="AC68" s="16"/>
      <c r="AD68" s="28"/>
      <c r="AE68" s="16"/>
      <c r="AF68" s="17"/>
      <c r="AH68" s="24"/>
      <c r="AI68" s="62"/>
      <c r="AJ68" s="238"/>
      <c r="AK68" s="239"/>
      <c r="AL68" s="239"/>
      <c r="AM68" s="239"/>
      <c r="AN68" s="239"/>
      <c r="AO68" s="239"/>
      <c r="AP68" s="239"/>
      <c r="AQ68" s="239"/>
      <c r="AR68" s="240"/>
      <c r="AS68" s="13"/>
      <c r="AT68" s="3"/>
      <c r="AU68" s="13"/>
      <c r="AV68" s="15"/>
      <c r="AX68" s="24">
        <v>1</v>
      </c>
      <c r="AY68" s="26" t="s">
        <v>250</v>
      </c>
      <c r="AZ68" s="85"/>
      <c r="BA68" s="86"/>
      <c r="BB68" s="86"/>
      <c r="BC68" s="86"/>
      <c r="BD68" s="86"/>
      <c r="BE68" s="86"/>
      <c r="BF68" s="86"/>
      <c r="BG68" s="86"/>
      <c r="BH68" s="87"/>
      <c r="BI68" s="13">
        <v>15</v>
      </c>
      <c r="BJ68" s="3">
        <f t="shared" ref="BJ68:BJ69" si="5">AX68*BI68</f>
        <v>15</v>
      </c>
      <c r="BK68" s="13"/>
      <c r="BL68" s="15"/>
    </row>
    <row r="69" spans="2:96" ht="13.8" thickBot="1">
      <c r="B69" s="24"/>
      <c r="C69" s="62"/>
      <c r="D69" s="238"/>
      <c r="E69" s="239"/>
      <c r="F69" s="239"/>
      <c r="G69" s="239"/>
      <c r="H69" s="239"/>
      <c r="I69" s="239"/>
      <c r="J69" s="239"/>
      <c r="K69" s="239"/>
      <c r="L69" s="240"/>
      <c r="M69" s="13"/>
      <c r="N69" s="3"/>
      <c r="O69" s="13"/>
      <c r="P69" s="15"/>
      <c r="AH69" s="24"/>
      <c r="AI69" s="62"/>
      <c r="AJ69" s="238"/>
      <c r="AK69" s="239"/>
      <c r="AL69" s="239"/>
      <c r="AM69" s="239"/>
      <c r="AN69" s="239"/>
      <c r="AO69" s="239"/>
      <c r="AP69" s="239"/>
      <c r="AQ69" s="239"/>
      <c r="AR69" s="240"/>
      <c r="AS69" s="13"/>
      <c r="AT69" s="3"/>
      <c r="AU69" s="13"/>
      <c r="AV69" s="15"/>
      <c r="AX69" s="24">
        <v>1</v>
      </c>
      <c r="AY69" s="26" t="s">
        <v>206</v>
      </c>
      <c r="AZ69" s="85"/>
      <c r="BA69" s="86"/>
      <c r="BB69" s="86"/>
      <c r="BC69" s="86"/>
      <c r="BD69" s="86"/>
      <c r="BE69" s="86"/>
      <c r="BF69" s="86"/>
      <c r="BG69" s="86"/>
      <c r="BH69" s="87"/>
      <c r="BI69" s="13">
        <v>10</v>
      </c>
      <c r="BJ69" s="3">
        <f t="shared" si="5"/>
        <v>10</v>
      </c>
      <c r="BK69" s="13"/>
      <c r="BL69" s="15"/>
    </row>
    <row r="70" spans="2:96" ht="13.95" customHeight="1" thickBot="1">
      <c r="B70" s="24"/>
      <c r="C70" s="62"/>
      <c r="D70" s="238"/>
      <c r="E70" s="239"/>
      <c r="F70" s="239"/>
      <c r="G70" s="239"/>
      <c r="H70" s="239"/>
      <c r="I70" s="239"/>
      <c r="J70" s="239"/>
      <c r="K70" s="239"/>
      <c r="L70" s="240"/>
      <c r="M70" s="13"/>
      <c r="N70" s="3"/>
      <c r="O70" s="13"/>
      <c r="P70" s="15"/>
      <c r="R70" s="6" t="s">
        <v>0</v>
      </c>
      <c r="S70" s="221" t="s">
        <v>156</v>
      </c>
      <c r="T70" s="221"/>
      <c r="U70" s="222"/>
      <c r="V70" s="9" t="s">
        <v>1</v>
      </c>
      <c r="W70" s="8"/>
      <c r="X70" s="8" t="s">
        <v>329</v>
      </c>
      <c r="Y70" s="8"/>
      <c r="Z70" s="8"/>
      <c r="AA70" s="8"/>
      <c r="AB70" s="10"/>
      <c r="AC70" s="7"/>
      <c r="AD70" s="7"/>
      <c r="AE70" s="7" t="s">
        <v>2</v>
      </c>
      <c r="AF70" s="11">
        <f>SUM(AD73:AD100)</f>
        <v>340</v>
      </c>
      <c r="AH70" s="24"/>
      <c r="AI70" s="62" t="s">
        <v>525</v>
      </c>
      <c r="AJ70" s="238" t="s">
        <v>539</v>
      </c>
      <c r="AK70" s="239"/>
      <c r="AL70" s="239"/>
      <c r="AM70" s="239"/>
      <c r="AN70" s="239"/>
      <c r="AO70" s="239"/>
      <c r="AP70" s="239"/>
      <c r="AQ70" s="239"/>
      <c r="AR70" s="240"/>
      <c r="AS70" s="13"/>
      <c r="AT70" s="3"/>
      <c r="AU70" s="13"/>
      <c r="AV70" s="15"/>
      <c r="AX70" s="27"/>
      <c r="AY70" s="30"/>
      <c r="AZ70" s="37"/>
      <c r="BA70" s="38"/>
      <c r="BB70" s="38"/>
      <c r="BC70" s="38"/>
      <c r="BD70" s="38"/>
      <c r="BE70" s="38"/>
      <c r="BF70" s="38"/>
      <c r="BG70" s="38"/>
      <c r="BH70" s="39"/>
      <c r="BI70" s="16"/>
      <c r="BJ70" s="28"/>
      <c r="BK70" s="16"/>
      <c r="BL70" s="17"/>
    </row>
    <row r="71" spans="2:96" ht="13.5" customHeight="1" thickBot="1">
      <c r="B71" s="24"/>
      <c r="C71" s="62" t="s">
        <v>356</v>
      </c>
      <c r="D71" s="238" t="s">
        <v>531</v>
      </c>
      <c r="E71" s="239"/>
      <c r="F71" s="239"/>
      <c r="G71" s="239"/>
      <c r="H71" s="239"/>
      <c r="I71" s="239"/>
      <c r="J71" s="239"/>
      <c r="K71" s="239"/>
      <c r="L71" s="240"/>
      <c r="M71" s="13"/>
      <c r="N71" s="3"/>
      <c r="O71" s="13"/>
      <c r="P71" s="15"/>
      <c r="R71" s="12"/>
      <c r="S71" s="44"/>
      <c r="T71" s="44"/>
      <c r="U71" s="45"/>
      <c r="V71" s="83" t="s">
        <v>243</v>
      </c>
      <c r="W71" s="102"/>
      <c r="X71" s="102"/>
      <c r="Y71" s="84" t="s">
        <v>244</v>
      </c>
      <c r="Z71" s="102"/>
      <c r="AA71" s="102">
        <v>-1</v>
      </c>
      <c r="AB71" s="14"/>
      <c r="AC71" s="13"/>
      <c r="AD71" s="13"/>
      <c r="AE71" s="81" t="s">
        <v>245</v>
      </c>
      <c r="AF71" s="15">
        <f>X71+AA71</f>
        <v>-1</v>
      </c>
      <c r="AH71" s="24"/>
      <c r="AI71" s="62"/>
      <c r="AJ71" s="238"/>
      <c r="AK71" s="239"/>
      <c r="AL71" s="239"/>
      <c r="AM71" s="239"/>
      <c r="AN71" s="239"/>
      <c r="AO71" s="239"/>
      <c r="AP71" s="239"/>
      <c r="AQ71" s="239"/>
      <c r="AR71" s="240"/>
      <c r="AS71" s="13"/>
      <c r="AT71" s="3"/>
      <c r="AU71" s="13"/>
      <c r="AV71" s="15"/>
    </row>
    <row r="72" spans="2:96">
      <c r="B72" s="24"/>
      <c r="C72" s="62"/>
      <c r="D72" s="238"/>
      <c r="E72" s="239"/>
      <c r="F72" s="239"/>
      <c r="G72" s="239"/>
      <c r="H72" s="239"/>
      <c r="I72" s="239"/>
      <c r="J72" s="239"/>
      <c r="K72" s="239"/>
      <c r="L72" s="240"/>
      <c r="M72" s="13"/>
      <c r="N72" s="3"/>
      <c r="O72" s="13"/>
      <c r="P72" s="15"/>
      <c r="R72" s="18" t="s">
        <v>3</v>
      </c>
      <c r="S72" s="19" t="s">
        <v>4</v>
      </c>
      <c r="T72" s="20" t="s">
        <v>5</v>
      </c>
      <c r="U72" s="20" t="s">
        <v>6</v>
      </c>
      <c r="V72" s="20" t="s">
        <v>7</v>
      </c>
      <c r="W72" s="20" t="s">
        <v>8</v>
      </c>
      <c r="X72" s="20" t="s">
        <v>9</v>
      </c>
      <c r="Y72" s="20" t="s">
        <v>10</v>
      </c>
      <c r="Z72" s="20" t="s">
        <v>11</v>
      </c>
      <c r="AA72" s="20" t="s">
        <v>12</v>
      </c>
      <c r="AB72" s="20" t="s">
        <v>13</v>
      </c>
      <c r="AC72" s="21" t="s">
        <v>14</v>
      </c>
      <c r="AD72" s="19" t="s">
        <v>15</v>
      </c>
      <c r="AE72" s="22" t="s">
        <v>16</v>
      </c>
      <c r="AF72" s="23"/>
      <c r="AH72" s="24"/>
      <c r="AI72" s="62" t="s">
        <v>526</v>
      </c>
      <c r="AJ72" s="66" t="s">
        <v>540</v>
      </c>
      <c r="AK72" s="147"/>
      <c r="AL72" s="147"/>
      <c r="AM72" s="147"/>
      <c r="AN72" s="147"/>
      <c r="AO72" s="147"/>
      <c r="AP72" s="147"/>
      <c r="AQ72" s="147"/>
      <c r="AR72" s="148"/>
      <c r="AS72" s="13"/>
      <c r="AT72" s="3"/>
      <c r="AU72" s="13"/>
      <c r="AV72" s="15"/>
    </row>
    <row r="73" spans="2:96" ht="12.75" customHeight="1">
      <c r="B73" s="24"/>
      <c r="C73" s="40" t="s">
        <v>502</v>
      </c>
      <c r="D73" s="66" t="s">
        <v>503</v>
      </c>
      <c r="E73" s="135"/>
      <c r="F73" s="135"/>
      <c r="G73" s="135"/>
      <c r="H73" s="135"/>
      <c r="I73" s="135"/>
      <c r="J73" s="135"/>
      <c r="K73" s="135"/>
      <c r="L73" s="136"/>
      <c r="M73" s="13"/>
      <c r="N73" s="3"/>
      <c r="O73" s="13"/>
      <c r="P73" s="15"/>
      <c r="R73" s="24">
        <v>9</v>
      </c>
      <c r="S73" s="3" t="s">
        <v>157</v>
      </c>
      <c r="T73" s="25">
        <v>5</v>
      </c>
      <c r="U73" s="25">
        <v>4</v>
      </c>
      <c r="V73" s="25">
        <v>4</v>
      </c>
      <c r="W73" s="25">
        <v>4</v>
      </c>
      <c r="X73" s="25">
        <v>1</v>
      </c>
      <c r="Y73" s="25">
        <v>4</v>
      </c>
      <c r="Z73" s="25">
        <v>2</v>
      </c>
      <c r="AA73" s="25">
        <v>9</v>
      </c>
      <c r="AB73" s="25" t="s">
        <v>36</v>
      </c>
      <c r="AC73" s="26">
        <v>25</v>
      </c>
      <c r="AD73" s="3">
        <f>R73*AC73</f>
        <v>225</v>
      </c>
      <c r="AE73" s="13"/>
      <c r="AF73" s="15"/>
      <c r="AH73" s="24"/>
      <c r="AI73" s="62" t="s">
        <v>527</v>
      </c>
      <c r="AJ73" s="238" t="s">
        <v>528</v>
      </c>
      <c r="AK73" s="239"/>
      <c r="AL73" s="239"/>
      <c r="AM73" s="239"/>
      <c r="AN73" s="239"/>
      <c r="AO73" s="239"/>
      <c r="AP73" s="239"/>
      <c r="AQ73" s="239"/>
      <c r="AR73" s="240"/>
      <c r="AS73" s="13"/>
      <c r="AT73" s="3"/>
      <c r="AU73" s="13"/>
      <c r="AV73" s="15"/>
    </row>
    <row r="74" spans="2:96" ht="13.2" customHeight="1">
      <c r="B74" s="24"/>
      <c r="C74" s="26" t="s">
        <v>306</v>
      </c>
      <c r="D74" s="238" t="s">
        <v>308</v>
      </c>
      <c r="E74" s="239"/>
      <c r="F74" s="239"/>
      <c r="G74" s="239"/>
      <c r="H74" s="239"/>
      <c r="I74" s="239"/>
      <c r="J74" s="239"/>
      <c r="K74" s="239"/>
      <c r="L74" s="240"/>
      <c r="M74" s="13"/>
      <c r="N74" s="3"/>
      <c r="O74" s="13"/>
      <c r="P74" s="15"/>
      <c r="R74" s="24">
        <v>1</v>
      </c>
      <c r="S74" s="3" t="s">
        <v>277</v>
      </c>
      <c r="T74" s="25">
        <v>6</v>
      </c>
      <c r="U74" s="25">
        <v>4</v>
      </c>
      <c r="V74" s="25">
        <v>4</v>
      </c>
      <c r="W74" s="25">
        <v>4</v>
      </c>
      <c r="X74" s="25">
        <v>2</v>
      </c>
      <c r="Y74" s="25">
        <v>4</v>
      </c>
      <c r="Z74" s="25">
        <v>3</v>
      </c>
      <c r="AA74" s="25">
        <v>10</v>
      </c>
      <c r="AB74" s="25" t="s">
        <v>174</v>
      </c>
      <c r="AC74" s="26">
        <v>25</v>
      </c>
      <c r="AD74" s="3">
        <f>R74*AC74</f>
        <v>25</v>
      </c>
      <c r="AE74" s="60" t="s">
        <v>131</v>
      </c>
      <c r="AF74" s="15"/>
      <c r="AH74" s="24"/>
      <c r="AI74" s="62"/>
      <c r="AJ74" s="238"/>
      <c r="AK74" s="239"/>
      <c r="AL74" s="239"/>
      <c r="AM74" s="239"/>
      <c r="AN74" s="239"/>
      <c r="AO74" s="239"/>
      <c r="AP74" s="239"/>
      <c r="AQ74" s="239"/>
      <c r="AR74" s="240"/>
      <c r="AS74" s="13"/>
      <c r="AT74" s="3"/>
      <c r="AU74" s="13"/>
      <c r="AV74" s="15"/>
    </row>
    <row r="75" spans="2:96" ht="13.8" thickBot="1">
      <c r="B75" s="24"/>
      <c r="C75" s="26"/>
      <c r="D75" s="238"/>
      <c r="E75" s="239"/>
      <c r="F75" s="239"/>
      <c r="G75" s="239"/>
      <c r="H75" s="239"/>
      <c r="I75" s="239"/>
      <c r="J75" s="239"/>
      <c r="K75" s="239"/>
      <c r="L75" s="240"/>
      <c r="M75" s="13"/>
      <c r="N75" s="3"/>
      <c r="O75" s="13"/>
      <c r="P75" s="15"/>
      <c r="R75" s="27"/>
      <c r="S75" s="28"/>
      <c r="T75" s="29"/>
      <c r="U75" s="29"/>
      <c r="V75" s="29"/>
      <c r="W75" s="29"/>
      <c r="X75" s="29"/>
      <c r="Y75" s="29"/>
      <c r="Z75" s="29"/>
      <c r="AA75" s="29"/>
      <c r="AB75" s="29"/>
      <c r="AC75" s="30"/>
      <c r="AD75" s="28">
        <f>R75*AC75</f>
        <v>0</v>
      </c>
      <c r="AE75" s="16"/>
      <c r="AF75" s="17"/>
      <c r="AH75" s="24"/>
      <c r="AI75" s="62"/>
      <c r="AJ75" s="238"/>
      <c r="AK75" s="239"/>
      <c r="AL75" s="239"/>
      <c r="AM75" s="239"/>
      <c r="AN75" s="239"/>
      <c r="AO75" s="239"/>
      <c r="AP75" s="239"/>
      <c r="AQ75" s="239"/>
      <c r="AR75" s="240"/>
      <c r="AS75" s="13"/>
      <c r="AT75" s="3"/>
      <c r="AU75" s="13"/>
      <c r="AV75" s="15"/>
    </row>
    <row r="76" spans="2:96">
      <c r="B76" s="24"/>
      <c r="C76" s="26"/>
      <c r="D76" s="238"/>
      <c r="E76" s="239"/>
      <c r="F76" s="239"/>
      <c r="G76" s="239"/>
      <c r="H76" s="239"/>
      <c r="I76" s="239"/>
      <c r="J76" s="239"/>
      <c r="K76" s="239"/>
      <c r="L76" s="240"/>
      <c r="M76" s="13"/>
      <c r="N76" s="3"/>
      <c r="O76" s="13"/>
      <c r="P76" s="15"/>
      <c r="R76" s="18" t="s">
        <v>3</v>
      </c>
      <c r="S76" s="31" t="s">
        <v>21</v>
      </c>
      <c r="T76" s="231" t="s">
        <v>22</v>
      </c>
      <c r="U76" s="232"/>
      <c r="V76" s="233"/>
      <c r="W76" s="231" t="s">
        <v>23</v>
      </c>
      <c r="X76" s="233"/>
      <c r="Y76" s="231" t="s">
        <v>24</v>
      </c>
      <c r="Z76" s="233"/>
      <c r="AA76" s="231" t="s">
        <v>25</v>
      </c>
      <c r="AB76" s="233"/>
      <c r="AC76" s="21" t="s">
        <v>14</v>
      </c>
      <c r="AD76" s="19" t="s">
        <v>15</v>
      </c>
      <c r="AE76" s="32" t="s">
        <v>16</v>
      </c>
      <c r="AF76" s="33"/>
      <c r="AH76" s="24"/>
      <c r="AI76" s="26" t="s">
        <v>177</v>
      </c>
      <c r="AJ76" s="40" t="s">
        <v>576</v>
      </c>
      <c r="AK76" s="41"/>
      <c r="AL76" s="41"/>
      <c r="AM76" s="41"/>
      <c r="AN76" s="41"/>
      <c r="AO76" s="41"/>
      <c r="AP76" s="41"/>
      <c r="AQ76" s="41"/>
      <c r="AR76" s="42"/>
      <c r="AS76" s="13"/>
      <c r="AT76" s="3"/>
      <c r="AU76" s="13"/>
      <c r="AV76" s="15"/>
    </row>
    <row r="77" spans="2:96">
      <c r="B77" s="24">
        <v>0</v>
      </c>
      <c r="C77" s="26" t="s">
        <v>600</v>
      </c>
      <c r="D77" s="238" t="s">
        <v>601</v>
      </c>
      <c r="E77" s="239"/>
      <c r="F77" s="239"/>
      <c r="G77" s="239"/>
      <c r="H77" s="239"/>
      <c r="I77" s="239"/>
      <c r="J77" s="239"/>
      <c r="K77" s="239"/>
      <c r="L77" s="240"/>
      <c r="M77" s="13">
        <v>0</v>
      </c>
      <c r="N77" s="3">
        <v>0</v>
      </c>
      <c r="O77" s="60" t="s">
        <v>604</v>
      </c>
      <c r="P77" s="15"/>
      <c r="R77" s="24"/>
      <c r="S77" s="3" t="s">
        <v>665</v>
      </c>
      <c r="T77" s="226" t="s">
        <v>31</v>
      </c>
      <c r="U77" s="227"/>
      <c r="V77" s="228"/>
      <c r="W77" s="226" t="s">
        <v>33</v>
      </c>
      <c r="X77" s="228"/>
      <c r="Y77" s="226" t="s">
        <v>32</v>
      </c>
      <c r="Z77" s="228"/>
      <c r="AA77" s="226" t="s">
        <v>31</v>
      </c>
      <c r="AB77" s="228"/>
      <c r="AC77" s="26"/>
      <c r="AD77" s="3"/>
      <c r="AE77" s="13"/>
      <c r="AF77" s="15"/>
      <c r="AH77" s="24">
        <v>1</v>
      </c>
      <c r="AI77" s="26" t="s">
        <v>241</v>
      </c>
      <c r="AJ77" s="238" t="s">
        <v>552</v>
      </c>
      <c r="AK77" s="239"/>
      <c r="AL77" s="239"/>
      <c r="AM77" s="239"/>
      <c r="AN77" s="239"/>
      <c r="AO77" s="239"/>
      <c r="AP77" s="239"/>
      <c r="AQ77" s="239"/>
      <c r="AR77" s="240"/>
      <c r="AS77" s="13">
        <v>15</v>
      </c>
      <c r="AT77" s="3">
        <f t="shared" ref="AT77" si="6">AH77*AS77</f>
        <v>15</v>
      </c>
      <c r="AU77" s="13"/>
      <c r="AV77" s="15"/>
    </row>
    <row r="78" spans="2:96">
      <c r="B78" s="24"/>
      <c r="C78" s="40"/>
      <c r="D78" s="238"/>
      <c r="E78" s="239"/>
      <c r="F78" s="239"/>
      <c r="G78" s="239"/>
      <c r="H78" s="239"/>
      <c r="I78" s="239"/>
      <c r="J78" s="239"/>
      <c r="K78" s="239"/>
      <c r="L78" s="240"/>
      <c r="M78" s="13"/>
      <c r="N78" s="3"/>
      <c r="O78" s="13"/>
      <c r="P78" s="15"/>
      <c r="R78" s="24"/>
      <c r="S78" s="3" t="s">
        <v>37</v>
      </c>
      <c r="T78" s="229" t="s">
        <v>34</v>
      </c>
      <c r="U78" s="237"/>
      <c r="V78" s="230"/>
      <c r="W78" s="229">
        <v>4</v>
      </c>
      <c r="X78" s="230"/>
      <c r="Y78" s="229">
        <v>5</v>
      </c>
      <c r="Z78" s="230"/>
      <c r="AA78" s="229" t="s">
        <v>35</v>
      </c>
      <c r="AB78" s="230"/>
      <c r="AC78" s="26"/>
      <c r="AD78" s="3"/>
      <c r="AE78" s="13"/>
      <c r="AF78" s="15"/>
      <c r="AH78" s="24"/>
      <c r="AI78" s="26"/>
      <c r="AJ78" s="238"/>
      <c r="AK78" s="239"/>
      <c r="AL78" s="239"/>
      <c r="AM78" s="239"/>
      <c r="AN78" s="239"/>
      <c r="AO78" s="239"/>
      <c r="AP78" s="239"/>
      <c r="AQ78" s="239"/>
      <c r="AR78" s="240"/>
      <c r="AS78" s="13"/>
      <c r="AT78" s="3"/>
      <c r="AU78" s="13"/>
      <c r="AV78" s="15"/>
    </row>
    <row r="79" spans="2:96" ht="13.5" customHeight="1" thickBot="1">
      <c r="B79" s="24"/>
      <c r="C79" s="26"/>
      <c r="D79" s="238"/>
      <c r="E79" s="239"/>
      <c r="F79" s="239"/>
      <c r="G79" s="239"/>
      <c r="H79" s="239"/>
      <c r="I79" s="239"/>
      <c r="J79" s="239"/>
      <c r="K79" s="239"/>
      <c r="L79" s="240"/>
      <c r="M79" s="13"/>
      <c r="N79" s="3"/>
      <c r="O79" s="13"/>
      <c r="P79" s="15"/>
      <c r="R79" s="24">
        <v>4</v>
      </c>
      <c r="S79" s="3" t="s">
        <v>284</v>
      </c>
      <c r="T79" s="229" t="s">
        <v>34</v>
      </c>
      <c r="U79" s="237"/>
      <c r="V79" s="230"/>
      <c r="W79" s="229">
        <v>7</v>
      </c>
      <c r="X79" s="230"/>
      <c r="Y79" s="229">
        <v>2</v>
      </c>
      <c r="Z79" s="230"/>
      <c r="AA79" s="229" t="s">
        <v>35</v>
      </c>
      <c r="AB79" s="230"/>
      <c r="AC79" s="26">
        <v>15</v>
      </c>
      <c r="AD79" s="3">
        <f>R79*AC79</f>
        <v>60</v>
      </c>
      <c r="AE79" s="13" t="s">
        <v>212</v>
      </c>
      <c r="AF79" s="15"/>
      <c r="AH79" s="27"/>
      <c r="AI79" s="30"/>
      <c r="AJ79" s="37"/>
      <c r="AK79" s="38"/>
      <c r="AL79" s="38"/>
      <c r="AM79" s="38"/>
      <c r="AN79" s="38"/>
      <c r="AO79" s="38"/>
      <c r="AP79" s="38"/>
      <c r="AQ79" s="38"/>
      <c r="AR79" s="39"/>
      <c r="AS79" s="16"/>
      <c r="AT79" s="28"/>
      <c r="AU79" s="16"/>
      <c r="AV79" s="17"/>
    </row>
    <row r="80" spans="2:96" ht="13.8" thickBot="1">
      <c r="B80" s="24"/>
      <c r="C80" s="26"/>
      <c r="D80" s="238"/>
      <c r="E80" s="239"/>
      <c r="F80" s="239"/>
      <c r="G80" s="239"/>
      <c r="H80" s="239"/>
      <c r="I80" s="239"/>
      <c r="J80" s="239"/>
      <c r="K80" s="239"/>
      <c r="L80" s="240"/>
      <c r="M80" s="13"/>
      <c r="N80" s="3"/>
      <c r="O80" s="13"/>
      <c r="P80" s="15"/>
      <c r="R80" s="24">
        <v>1</v>
      </c>
      <c r="S80" s="3" t="s">
        <v>216</v>
      </c>
      <c r="T80" s="229" t="s">
        <v>31</v>
      </c>
      <c r="U80" s="237"/>
      <c r="V80" s="230"/>
      <c r="W80" s="229">
        <v>6</v>
      </c>
      <c r="X80" s="230"/>
      <c r="Y80" s="229" t="s">
        <v>211</v>
      </c>
      <c r="Z80" s="230"/>
      <c r="AA80" s="229" t="s">
        <v>31</v>
      </c>
      <c r="AB80" s="230"/>
      <c r="AC80" s="26">
        <v>30</v>
      </c>
      <c r="AD80" s="3">
        <f>R80*AC80</f>
        <v>30</v>
      </c>
      <c r="AE80" s="13" t="s">
        <v>215</v>
      </c>
      <c r="AF80" s="15"/>
    </row>
    <row r="81" spans="2:48" ht="13.8" thickBot="1">
      <c r="B81" s="27"/>
      <c r="C81" s="30"/>
      <c r="D81" s="37"/>
      <c r="E81" s="38"/>
      <c r="F81" s="38"/>
      <c r="G81" s="38"/>
      <c r="H81" s="38"/>
      <c r="I81" s="38"/>
      <c r="J81" s="38"/>
      <c r="K81" s="38"/>
      <c r="L81" s="39"/>
      <c r="M81" s="16"/>
      <c r="N81" s="28"/>
      <c r="O81" s="16"/>
      <c r="P81" s="17"/>
      <c r="R81" s="24"/>
      <c r="S81" s="3" t="s">
        <v>274</v>
      </c>
      <c r="T81" s="229" t="s">
        <v>196</v>
      </c>
      <c r="U81" s="237"/>
      <c r="V81" s="230"/>
      <c r="W81" s="229">
        <v>7</v>
      </c>
      <c r="X81" s="230"/>
      <c r="Y81" s="229">
        <v>5</v>
      </c>
      <c r="Z81" s="230"/>
      <c r="AA81" s="229" t="s">
        <v>364</v>
      </c>
      <c r="AB81" s="230"/>
      <c r="AC81" s="26"/>
      <c r="AD81" s="3"/>
      <c r="AE81" s="13"/>
      <c r="AF81" s="15"/>
      <c r="AH81" s="6" t="s">
        <v>0</v>
      </c>
      <c r="AI81" s="109" t="s">
        <v>477</v>
      </c>
      <c r="AJ81" s="79"/>
      <c r="AK81" s="80"/>
      <c r="AL81" s="9" t="s">
        <v>1</v>
      </c>
      <c r="AM81" s="8"/>
      <c r="AN81" s="8" t="s">
        <v>230</v>
      </c>
      <c r="AO81" s="8"/>
      <c r="AP81" s="8"/>
      <c r="AQ81" s="8"/>
      <c r="AR81" s="10"/>
      <c r="AS81" s="7"/>
      <c r="AT81" s="7"/>
      <c r="AU81" s="7" t="s">
        <v>2</v>
      </c>
      <c r="AV81" s="11">
        <f>SUM(AT83:AT99)</f>
        <v>145</v>
      </c>
    </row>
    <row r="82" spans="2:48" ht="13.5" customHeight="1" thickBot="1">
      <c r="R82" s="24"/>
      <c r="S82" s="3"/>
      <c r="T82" s="234"/>
      <c r="U82" s="235"/>
      <c r="V82" s="236"/>
      <c r="W82" s="229"/>
      <c r="X82" s="230"/>
      <c r="Y82" s="229"/>
      <c r="Z82" s="230"/>
      <c r="AA82" s="229"/>
      <c r="AB82" s="230"/>
      <c r="AC82" s="26"/>
      <c r="AD82" s="3"/>
      <c r="AE82" s="13"/>
      <c r="AF82" s="15"/>
      <c r="AH82" s="12"/>
      <c r="AI82" s="44"/>
      <c r="AJ82" s="44"/>
      <c r="AK82" s="45"/>
      <c r="AL82" s="83" t="s">
        <v>243</v>
      </c>
      <c r="AM82" s="74"/>
      <c r="AN82" s="74"/>
      <c r="AO82" s="84" t="s">
        <v>244</v>
      </c>
      <c r="AP82" s="74"/>
      <c r="AQ82" s="74"/>
      <c r="AR82" s="14"/>
      <c r="AS82" s="13"/>
      <c r="AT82" s="13"/>
      <c r="AU82" s="81" t="s">
        <v>245</v>
      </c>
      <c r="AV82" s="15">
        <f>AN82+AQ82</f>
        <v>0</v>
      </c>
    </row>
    <row r="83" spans="2:48">
      <c r="B83" s="6" t="s">
        <v>0</v>
      </c>
      <c r="C83" s="221" t="s">
        <v>46</v>
      </c>
      <c r="D83" s="221"/>
      <c r="E83" s="222"/>
      <c r="F83" s="9" t="s">
        <v>1</v>
      </c>
      <c r="G83" s="8"/>
      <c r="H83" s="8" t="s">
        <v>332</v>
      </c>
      <c r="I83" s="8"/>
      <c r="J83" s="8"/>
      <c r="K83" s="8"/>
      <c r="L83" s="10"/>
      <c r="M83" s="7"/>
      <c r="N83" s="7"/>
      <c r="O83" s="7" t="s">
        <v>2</v>
      </c>
      <c r="P83" s="11">
        <f>SUM(N86:N124)</f>
        <v>155</v>
      </c>
      <c r="R83" s="18" t="s">
        <v>3</v>
      </c>
      <c r="S83" s="35" t="s">
        <v>27</v>
      </c>
      <c r="T83" s="35" t="s">
        <v>26</v>
      </c>
      <c r="U83" s="32"/>
      <c r="V83" s="103"/>
      <c r="W83" s="32"/>
      <c r="X83" s="103"/>
      <c r="Y83" s="32"/>
      <c r="Z83" s="103"/>
      <c r="AA83" s="32"/>
      <c r="AB83" s="36"/>
      <c r="AC83" s="22" t="s">
        <v>14</v>
      </c>
      <c r="AD83" s="19" t="s">
        <v>15</v>
      </c>
      <c r="AE83" s="32" t="s">
        <v>16</v>
      </c>
      <c r="AF83" s="33"/>
      <c r="AH83" s="18" t="s">
        <v>3</v>
      </c>
      <c r="AI83" s="21" t="s">
        <v>17</v>
      </c>
      <c r="AJ83" s="76"/>
      <c r="AK83" s="20" t="s">
        <v>6</v>
      </c>
      <c r="AL83" s="231" t="s">
        <v>18</v>
      </c>
      <c r="AM83" s="232"/>
      <c r="AN83" s="233"/>
      <c r="AO83" s="231" t="s">
        <v>19</v>
      </c>
      <c r="AP83" s="233"/>
      <c r="AQ83" s="231" t="s">
        <v>20</v>
      </c>
      <c r="AR83" s="233"/>
      <c r="AS83" s="21" t="s">
        <v>14</v>
      </c>
      <c r="AT83" s="19" t="s">
        <v>15</v>
      </c>
      <c r="AU83" s="22" t="s">
        <v>16</v>
      </c>
      <c r="AV83" s="23"/>
    </row>
    <row r="84" spans="2:48" ht="13.8" thickBot="1">
      <c r="B84" s="12"/>
      <c r="C84" s="44"/>
      <c r="D84" s="44"/>
      <c r="E84" s="45"/>
      <c r="F84" s="83" t="s">
        <v>243</v>
      </c>
      <c r="G84" s="74"/>
      <c r="H84" s="74"/>
      <c r="I84" s="84" t="s">
        <v>333</v>
      </c>
      <c r="J84" s="74"/>
      <c r="K84" s="153">
        <v>-6</v>
      </c>
      <c r="L84" s="14"/>
      <c r="M84" s="13"/>
      <c r="N84" s="13"/>
      <c r="O84" s="81" t="s">
        <v>245</v>
      </c>
      <c r="P84" s="15">
        <f>H84+K84</f>
        <v>-6</v>
      </c>
      <c r="R84" s="24"/>
      <c r="S84" s="40" t="s">
        <v>186</v>
      </c>
      <c r="T84" s="40" t="s">
        <v>319</v>
      </c>
      <c r="U84" s="41"/>
      <c r="V84" s="41"/>
      <c r="W84" s="41"/>
      <c r="X84" s="41"/>
      <c r="Y84" s="41"/>
      <c r="Z84" s="41"/>
      <c r="AA84" s="41"/>
      <c r="AB84" s="42"/>
      <c r="AC84" s="13"/>
      <c r="AD84" s="3"/>
      <c r="AE84" s="13"/>
      <c r="AF84" s="15"/>
      <c r="AH84" s="24">
        <v>1</v>
      </c>
      <c r="AI84" s="26" t="s">
        <v>268</v>
      </c>
      <c r="AJ84" s="73"/>
      <c r="AK84" s="25">
        <v>4</v>
      </c>
      <c r="AL84" s="226">
        <v>12</v>
      </c>
      <c r="AM84" s="227"/>
      <c r="AN84" s="228"/>
      <c r="AO84" s="226">
        <v>11</v>
      </c>
      <c r="AP84" s="228"/>
      <c r="AQ84" s="226">
        <v>10</v>
      </c>
      <c r="AR84" s="228"/>
      <c r="AS84" s="26">
        <v>65</v>
      </c>
      <c r="AT84" s="3">
        <f>AH84*AS84</f>
        <v>65</v>
      </c>
      <c r="AU84" s="13"/>
      <c r="AV84" s="15"/>
    </row>
    <row r="85" spans="2:48" ht="13.8" thickBot="1">
      <c r="B85" s="18" t="s">
        <v>3</v>
      </c>
      <c r="C85" s="19" t="s">
        <v>4</v>
      </c>
      <c r="D85" s="20" t="s">
        <v>5</v>
      </c>
      <c r="E85" s="20" t="s">
        <v>6</v>
      </c>
      <c r="F85" s="20" t="s">
        <v>7</v>
      </c>
      <c r="G85" s="20" t="s">
        <v>8</v>
      </c>
      <c r="H85" s="20" t="s">
        <v>9</v>
      </c>
      <c r="I85" s="20" t="s">
        <v>10</v>
      </c>
      <c r="J85" s="20" t="s">
        <v>11</v>
      </c>
      <c r="K85" s="20" t="s">
        <v>12</v>
      </c>
      <c r="L85" s="20" t="s">
        <v>13</v>
      </c>
      <c r="M85" s="21" t="s">
        <v>14</v>
      </c>
      <c r="N85" s="19" t="s">
        <v>15</v>
      </c>
      <c r="O85" s="22" t="s">
        <v>16</v>
      </c>
      <c r="P85" s="23"/>
      <c r="R85" s="24"/>
      <c r="S85" s="40" t="s">
        <v>246</v>
      </c>
      <c r="T85" s="241" t="s">
        <v>320</v>
      </c>
      <c r="U85" s="242"/>
      <c r="V85" s="242"/>
      <c r="W85" s="242"/>
      <c r="X85" s="242"/>
      <c r="Y85" s="242"/>
      <c r="Z85" s="242"/>
      <c r="AA85" s="242"/>
      <c r="AB85" s="243"/>
      <c r="AC85" s="13"/>
      <c r="AD85" s="3"/>
      <c r="AE85" s="13"/>
      <c r="AF85" s="15"/>
      <c r="AH85" s="24"/>
      <c r="AI85" s="26"/>
      <c r="AJ85" s="73"/>
      <c r="AK85" s="25"/>
      <c r="AL85" s="72"/>
      <c r="AM85" s="74"/>
      <c r="AN85" s="73"/>
      <c r="AO85" s="72"/>
      <c r="AP85" s="73"/>
      <c r="AQ85" s="72"/>
      <c r="AR85" s="14"/>
      <c r="AS85" s="26"/>
      <c r="AT85" s="3"/>
      <c r="AU85" s="13"/>
      <c r="AV85" s="15"/>
    </row>
    <row r="86" spans="2:48">
      <c r="B86" s="24">
        <v>1</v>
      </c>
      <c r="C86" s="3" t="s">
        <v>187</v>
      </c>
      <c r="D86" s="25">
        <v>10</v>
      </c>
      <c r="E86" s="25">
        <v>4</v>
      </c>
      <c r="F86" s="25">
        <v>6</v>
      </c>
      <c r="G86" s="25">
        <v>6</v>
      </c>
      <c r="H86" s="25">
        <v>6</v>
      </c>
      <c r="I86" s="25">
        <v>6</v>
      </c>
      <c r="J86" s="25">
        <v>4</v>
      </c>
      <c r="K86" s="25">
        <v>10</v>
      </c>
      <c r="L86" s="25" t="s">
        <v>134</v>
      </c>
      <c r="M86" s="26">
        <v>140</v>
      </c>
      <c r="N86" s="3">
        <f>B86*M86</f>
        <v>140</v>
      </c>
      <c r="O86" s="60" t="s">
        <v>131</v>
      </c>
      <c r="P86" s="15"/>
      <c r="R86" s="24"/>
      <c r="S86" s="40"/>
      <c r="T86" s="241"/>
      <c r="U86" s="242"/>
      <c r="V86" s="242"/>
      <c r="W86" s="242"/>
      <c r="X86" s="242"/>
      <c r="Y86" s="242"/>
      <c r="Z86" s="242"/>
      <c r="AA86" s="242"/>
      <c r="AB86" s="243"/>
      <c r="AC86" s="13"/>
      <c r="AD86" s="3"/>
      <c r="AE86" s="13"/>
      <c r="AF86" s="15"/>
      <c r="AH86" s="18" t="s">
        <v>3</v>
      </c>
      <c r="AI86" s="31" t="s">
        <v>21</v>
      </c>
      <c r="AJ86" s="231" t="s">
        <v>22</v>
      </c>
      <c r="AK86" s="232"/>
      <c r="AL86" s="233"/>
      <c r="AM86" s="231" t="s">
        <v>23</v>
      </c>
      <c r="AN86" s="233"/>
      <c r="AO86" s="231" t="s">
        <v>24</v>
      </c>
      <c r="AP86" s="233"/>
      <c r="AQ86" s="231" t="s">
        <v>25</v>
      </c>
      <c r="AR86" s="233"/>
      <c r="AS86" s="21" t="s">
        <v>14</v>
      </c>
      <c r="AT86" s="19" t="s">
        <v>15</v>
      </c>
      <c r="AU86" s="32" t="s">
        <v>16</v>
      </c>
      <c r="AV86" s="33"/>
    </row>
    <row r="87" spans="2:48" ht="13.8" thickBot="1">
      <c r="B87" s="27"/>
      <c r="C87" s="28"/>
      <c r="D87" s="29"/>
      <c r="E87" s="29"/>
      <c r="F87" s="29"/>
      <c r="G87" s="29"/>
      <c r="H87" s="29"/>
      <c r="I87" s="29"/>
      <c r="J87" s="29"/>
      <c r="K87" s="29"/>
      <c r="L87" s="29"/>
      <c r="M87" s="30"/>
      <c r="N87" s="28"/>
      <c r="O87" s="16"/>
      <c r="P87" s="17"/>
      <c r="R87" s="24"/>
      <c r="S87" s="40"/>
      <c r="T87" s="241"/>
      <c r="U87" s="242"/>
      <c r="V87" s="242"/>
      <c r="W87" s="242"/>
      <c r="X87" s="242"/>
      <c r="Y87" s="242"/>
      <c r="Z87" s="242"/>
      <c r="AA87" s="242"/>
      <c r="AB87" s="243"/>
      <c r="AC87" s="13"/>
      <c r="AD87" s="3"/>
      <c r="AE87" s="13"/>
      <c r="AF87" s="15"/>
      <c r="AH87" s="24"/>
      <c r="AI87" s="3" t="s">
        <v>269</v>
      </c>
      <c r="AJ87" s="272" t="s">
        <v>196</v>
      </c>
      <c r="AK87" s="273"/>
      <c r="AL87" s="274"/>
      <c r="AM87" s="272">
        <v>7</v>
      </c>
      <c r="AN87" s="274"/>
      <c r="AO87" s="272">
        <v>4</v>
      </c>
      <c r="AP87" s="274"/>
      <c r="AQ87" s="272" t="s">
        <v>586</v>
      </c>
      <c r="AR87" s="274"/>
      <c r="AS87" s="26"/>
      <c r="AT87" s="3"/>
      <c r="AU87" s="13"/>
      <c r="AV87" s="15"/>
    </row>
    <row r="88" spans="2:48">
      <c r="B88" s="18" t="s">
        <v>3</v>
      </c>
      <c r="C88" s="31" t="s">
        <v>21</v>
      </c>
      <c r="D88" s="231" t="s">
        <v>22</v>
      </c>
      <c r="E88" s="232"/>
      <c r="F88" s="233"/>
      <c r="G88" s="231" t="s">
        <v>23</v>
      </c>
      <c r="H88" s="233"/>
      <c r="I88" s="231" t="s">
        <v>24</v>
      </c>
      <c r="J88" s="233"/>
      <c r="K88" s="231" t="s">
        <v>25</v>
      </c>
      <c r="L88" s="233"/>
      <c r="M88" s="21" t="s">
        <v>14</v>
      </c>
      <c r="N88" s="19" t="s">
        <v>15</v>
      </c>
      <c r="O88" s="32" t="s">
        <v>16</v>
      </c>
      <c r="P88" s="33"/>
      <c r="R88" s="24"/>
      <c r="S88" s="40"/>
      <c r="T88" s="241"/>
      <c r="U88" s="242"/>
      <c r="V88" s="242"/>
      <c r="W88" s="242"/>
      <c r="X88" s="242"/>
      <c r="Y88" s="242"/>
      <c r="Z88" s="242"/>
      <c r="AA88" s="242"/>
      <c r="AB88" s="243"/>
      <c r="AC88" s="13"/>
      <c r="AD88" s="3"/>
      <c r="AE88" s="13"/>
      <c r="AF88" s="15"/>
      <c r="AH88" s="24">
        <v>1</v>
      </c>
      <c r="AI88" s="3" t="s">
        <v>608</v>
      </c>
      <c r="AJ88" s="229" t="s">
        <v>180</v>
      </c>
      <c r="AK88" s="237"/>
      <c r="AL88" s="230"/>
      <c r="AM88" s="229">
        <v>4</v>
      </c>
      <c r="AN88" s="230"/>
      <c r="AO88" s="229">
        <v>5</v>
      </c>
      <c r="AP88" s="230"/>
      <c r="AQ88" s="229" t="s">
        <v>181</v>
      </c>
      <c r="AR88" s="230"/>
      <c r="AS88" s="26">
        <v>5</v>
      </c>
      <c r="AT88" s="3">
        <f>AH88*AS88</f>
        <v>5</v>
      </c>
      <c r="AU88" s="13" t="s">
        <v>259</v>
      </c>
      <c r="AV88" s="15"/>
    </row>
    <row r="89" spans="2:48">
      <c r="B89" s="24"/>
      <c r="C89" s="101" t="s">
        <v>135</v>
      </c>
      <c r="D89" s="226" t="s">
        <v>285</v>
      </c>
      <c r="E89" s="227"/>
      <c r="F89" s="228"/>
      <c r="G89" s="226" t="s">
        <v>33</v>
      </c>
      <c r="H89" s="228"/>
      <c r="I89" s="226" t="s">
        <v>32</v>
      </c>
      <c r="J89" s="228"/>
      <c r="K89" s="226" t="s">
        <v>31</v>
      </c>
      <c r="L89" s="228"/>
      <c r="M89" s="26"/>
      <c r="N89" s="3"/>
      <c r="O89" s="13" t="s">
        <v>572</v>
      </c>
      <c r="P89" s="15"/>
      <c r="R89" s="24"/>
      <c r="S89" s="83" t="s">
        <v>550</v>
      </c>
      <c r="T89" s="40"/>
      <c r="U89" s="41"/>
      <c r="V89" s="41"/>
      <c r="W89" s="41"/>
      <c r="X89" s="41"/>
      <c r="Y89" s="41"/>
      <c r="Z89" s="41"/>
      <c r="AA89" s="41"/>
      <c r="AB89" s="42"/>
      <c r="AC89" s="13"/>
      <c r="AD89" s="3"/>
      <c r="AE89" s="13"/>
      <c r="AF89" s="15"/>
      <c r="AH89" s="24">
        <v>1</v>
      </c>
      <c r="AI89" s="3" t="s">
        <v>270</v>
      </c>
      <c r="AJ89" s="272" t="s">
        <v>196</v>
      </c>
      <c r="AK89" s="273"/>
      <c r="AL89" s="274"/>
      <c r="AM89" s="272">
        <v>9</v>
      </c>
      <c r="AN89" s="274"/>
      <c r="AO89" s="272">
        <v>2</v>
      </c>
      <c r="AP89" s="274"/>
      <c r="AQ89" s="272" t="s">
        <v>197</v>
      </c>
      <c r="AR89" s="274"/>
      <c r="AS89" s="26">
        <v>60</v>
      </c>
      <c r="AT89" s="3">
        <f>AH89*AS89</f>
        <v>60</v>
      </c>
      <c r="AU89" s="13"/>
      <c r="AV89" s="15"/>
    </row>
    <row r="90" spans="2:48" ht="13.8" thickBot="1">
      <c r="B90" s="24"/>
      <c r="C90" s="3"/>
      <c r="D90" s="234"/>
      <c r="E90" s="235"/>
      <c r="F90" s="236"/>
      <c r="G90" s="234"/>
      <c r="H90" s="236"/>
      <c r="I90" s="234"/>
      <c r="J90" s="236"/>
      <c r="K90" s="234"/>
      <c r="L90" s="236"/>
      <c r="M90" s="26"/>
      <c r="N90" s="3"/>
      <c r="O90" s="13"/>
      <c r="P90" s="15"/>
      <c r="R90" s="24"/>
      <c r="S90" s="62" t="s">
        <v>273</v>
      </c>
      <c r="T90" s="66" t="s">
        <v>535</v>
      </c>
      <c r="U90" s="144"/>
      <c r="V90" s="144"/>
      <c r="W90" s="144"/>
      <c r="X90" s="144"/>
      <c r="Y90" s="144"/>
      <c r="Z90" s="144"/>
      <c r="AA90" s="144"/>
      <c r="AB90" s="145"/>
      <c r="AC90" s="13"/>
      <c r="AD90" s="3"/>
      <c r="AE90" s="13"/>
      <c r="AF90" s="15"/>
      <c r="AH90" s="24">
        <v>0</v>
      </c>
      <c r="AI90" s="3" t="s">
        <v>223</v>
      </c>
      <c r="AJ90" s="229" t="s">
        <v>194</v>
      </c>
      <c r="AK90" s="237"/>
      <c r="AL90" s="230"/>
      <c r="AM90" s="229">
        <v>5</v>
      </c>
      <c r="AN90" s="230"/>
      <c r="AO90" s="229">
        <v>4</v>
      </c>
      <c r="AP90" s="230"/>
      <c r="AQ90" s="229" t="s">
        <v>195</v>
      </c>
      <c r="AR90" s="230"/>
      <c r="AS90" s="26">
        <v>40</v>
      </c>
      <c r="AT90" s="3">
        <f t="shared" ref="AT90:AT91" si="7">AH90*AS90</f>
        <v>0</v>
      </c>
      <c r="AU90" s="13"/>
      <c r="AV90" s="15"/>
    </row>
    <row r="91" spans="2:48">
      <c r="B91" s="18" t="s">
        <v>3</v>
      </c>
      <c r="C91" s="35" t="s">
        <v>27</v>
      </c>
      <c r="D91" s="35" t="s">
        <v>26</v>
      </c>
      <c r="E91" s="32"/>
      <c r="F91" s="71"/>
      <c r="G91" s="32"/>
      <c r="H91" s="71"/>
      <c r="I91" s="32"/>
      <c r="J91" s="71"/>
      <c r="K91" s="32"/>
      <c r="L91" s="36"/>
      <c r="M91" s="22" t="s">
        <v>14</v>
      </c>
      <c r="N91" s="19" t="s">
        <v>15</v>
      </c>
      <c r="O91" s="32" t="s">
        <v>16</v>
      </c>
      <c r="P91" s="33"/>
      <c r="R91" s="24"/>
      <c r="S91" s="62" t="s">
        <v>274</v>
      </c>
      <c r="T91" s="66" t="s">
        <v>536</v>
      </c>
      <c r="U91" s="144"/>
      <c r="V91" s="144"/>
      <c r="W91" s="144"/>
      <c r="X91" s="144"/>
      <c r="Y91" s="144"/>
      <c r="Z91" s="144"/>
      <c r="AA91" s="144"/>
      <c r="AB91" s="145"/>
      <c r="AC91" s="13"/>
      <c r="AD91" s="3"/>
      <c r="AE91" s="13"/>
      <c r="AF91" s="15"/>
      <c r="AH91" s="24">
        <v>1</v>
      </c>
      <c r="AI91" s="3" t="s">
        <v>313</v>
      </c>
      <c r="AJ91" s="269"/>
      <c r="AK91" s="270"/>
      <c r="AL91" s="271"/>
      <c r="AM91" s="269"/>
      <c r="AN91" s="271"/>
      <c r="AO91" s="269"/>
      <c r="AP91" s="271"/>
      <c r="AQ91" s="269"/>
      <c r="AR91" s="271"/>
      <c r="AS91" s="26">
        <v>10</v>
      </c>
      <c r="AT91" s="3">
        <f t="shared" si="7"/>
        <v>10</v>
      </c>
      <c r="AU91" s="13"/>
      <c r="AV91" s="15"/>
    </row>
    <row r="92" spans="2:48" ht="13.8" thickBot="1">
      <c r="B92" s="24"/>
      <c r="C92" s="40" t="s">
        <v>136</v>
      </c>
      <c r="D92" s="40" t="s">
        <v>577</v>
      </c>
      <c r="E92" s="41"/>
      <c r="F92" s="70"/>
      <c r="G92" s="41"/>
      <c r="H92" s="70"/>
      <c r="I92" s="41"/>
      <c r="J92" s="70"/>
      <c r="K92" s="41"/>
      <c r="L92" s="42"/>
      <c r="M92" s="13"/>
      <c r="N92" s="3"/>
      <c r="O92" s="41"/>
      <c r="P92" s="61"/>
      <c r="R92" s="24"/>
      <c r="S92" s="62" t="s">
        <v>275</v>
      </c>
      <c r="T92" s="238" t="s">
        <v>538</v>
      </c>
      <c r="U92" s="239"/>
      <c r="V92" s="239"/>
      <c r="W92" s="239"/>
      <c r="X92" s="239"/>
      <c r="Y92" s="239"/>
      <c r="Z92" s="239"/>
      <c r="AA92" s="239"/>
      <c r="AB92" s="240"/>
      <c r="AC92" s="13"/>
      <c r="AD92" s="3"/>
      <c r="AE92" s="13"/>
      <c r="AF92" s="15"/>
      <c r="AH92" s="24"/>
      <c r="AI92" s="3"/>
      <c r="AJ92" s="234"/>
      <c r="AK92" s="235"/>
      <c r="AL92" s="236"/>
      <c r="AM92" s="229"/>
      <c r="AN92" s="230"/>
      <c r="AO92" s="229"/>
      <c r="AP92" s="230"/>
      <c r="AQ92" s="229"/>
      <c r="AR92" s="230"/>
      <c r="AS92" s="26"/>
      <c r="AT92" s="3"/>
      <c r="AU92" s="13"/>
      <c r="AV92" s="15"/>
    </row>
    <row r="93" spans="2:48">
      <c r="B93" s="24"/>
      <c r="C93" s="40" t="s">
        <v>137</v>
      </c>
      <c r="D93" s="238" t="s">
        <v>543</v>
      </c>
      <c r="E93" s="239"/>
      <c r="F93" s="239"/>
      <c r="G93" s="239"/>
      <c r="H93" s="239"/>
      <c r="I93" s="239"/>
      <c r="J93" s="239"/>
      <c r="K93" s="239"/>
      <c r="L93" s="240"/>
      <c r="M93" s="13"/>
      <c r="N93" s="3"/>
      <c r="O93" s="41"/>
      <c r="P93" s="61"/>
      <c r="R93" s="24"/>
      <c r="S93" s="62"/>
      <c r="T93" s="238"/>
      <c r="U93" s="239"/>
      <c r="V93" s="239"/>
      <c r="W93" s="239"/>
      <c r="X93" s="239"/>
      <c r="Y93" s="239"/>
      <c r="Z93" s="239"/>
      <c r="AA93" s="239"/>
      <c r="AB93" s="240"/>
      <c r="AC93" s="13"/>
      <c r="AD93" s="3"/>
      <c r="AE93" s="13"/>
      <c r="AF93" s="15"/>
      <c r="AH93" s="18" t="s">
        <v>3</v>
      </c>
      <c r="AI93" s="35" t="s">
        <v>27</v>
      </c>
      <c r="AJ93" s="35" t="s">
        <v>26</v>
      </c>
      <c r="AK93" s="32"/>
      <c r="AL93" s="75"/>
      <c r="AM93" s="32"/>
      <c r="AN93" s="75"/>
      <c r="AO93" s="32"/>
      <c r="AP93" s="75"/>
      <c r="AQ93" s="32"/>
      <c r="AR93" s="36"/>
      <c r="AS93" s="22" t="s">
        <v>14</v>
      </c>
      <c r="AT93" s="19" t="s">
        <v>15</v>
      </c>
      <c r="AU93" s="32" t="s">
        <v>16</v>
      </c>
      <c r="AV93" s="33"/>
    </row>
    <row r="94" spans="2:48">
      <c r="B94" s="24"/>
      <c r="C94" s="40"/>
      <c r="D94" s="238"/>
      <c r="E94" s="239"/>
      <c r="F94" s="239"/>
      <c r="G94" s="239"/>
      <c r="H94" s="239"/>
      <c r="I94" s="239"/>
      <c r="J94" s="239"/>
      <c r="K94" s="239"/>
      <c r="L94" s="240"/>
      <c r="M94" s="13"/>
      <c r="N94" s="3"/>
      <c r="O94" s="41"/>
      <c r="P94" s="61"/>
      <c r="R94" s="24"/>
      <c r="S94" s="62" t="s">
        <v>276</v>
      </c>
      <c r="T94" s="238" t="s">
        <v>365</v>
      </c>
      <c r="U94" s="239"/>
      <c r="V94" s="239"/>
      <c r="W94" s="239"/>
      <c r="X94" s="239"/>
      <c r="Y94" s="239"/>
      <c r="Z94" s="239"/>
      <c r="AA94" s="239"/>
      <c r="AB94" s="240"/>
      <c r="AC94" s="13"/>
      <c r="AD94" s="3"/>
      <c r="AE94" s="13"/>
      <c r="AF94" s="15"/>
      <c r="AH94" s="24"/>
      <c r="AI94" s="26" t="s">
        <v>183</v>
      </c>
      <c r="AJ94" s="85"/>
      <c r="AK94" s="86"/>
      <c r="AL94" s="86"/>
      <c r="AM94" s="86"/>
      <c r="AN94" s="86"/>
      <c r="AO94" s="86"/>
      <c r="AP94" s="86"/>
      <c r="AQ94" s="86"/>
      <c r="AR94" s="87"/>
      <c r="AS94" s="13"/>
      <c r="AT94" s="3"/>
      <c r="AU94" s="13"/>
      <c r="AV94" s="15"/>
    </row>
    <row r="95" spans="2:48">
      <c r="B95" s="24"/>
      <c r="C95" s="40"/>
      <c r="D95" s="238"/>
      <c r="E95" s="239"/>
      <c r="F95" s="239"/>
      <c r="G95" s="239"/>
      <c r="H95" s="239"/>
      <c r="I95" s="239"/>
      <c r="J95" s="239"/>
      <c r="K95" s="239"/>
      <c r="L95" s="240"/>
      <c r="M95" s="13"/>
      <c r="N95" s="3"/>
      <c r="O95" s="41"/>
      <c r="P95" s="61"/>
      <c r="R95" s="24"/>
      <c r="S95" s="62"/>
      <c r="T95" s="238"/>
      <c r="U95" s="239"/>
      <c r="V95" s="239"/>
      <c r="W95" s="239"/>
      <c r="X95" s="239"/>
      <c r="Y95" s="239"/>
      <c r="Z95" s="239"/>
      <c r="AA95" s="239"/>
      <c r="AB95" s="240"/>
      <c r="AC95" s="13"/>
      <c r="AD95" s="3"/>
      <c r="AE95" s="13"/>
      <c r="AF95" s="15"/>
      <c r="AH95" s="24">
        <v>1</v>
      </c>
      <c r="AI95" s="26" t="s">
        <v>609</v>
      </c>
      <c r="AJ95" s="85"/>
      <c r="AK95" s="86"/>
      <c r="AL95" s="86"/>
      <c r="AM95" s="86"/>
      <c r="AN95" s="86"/>
      <c r="AO95" s="86"/>
      <c r="AP95" s="86"/>
      <c r="AQ95" s="86"/>
      <c r="AR95" s="87"/>
      <c r="AS95" s="13">
        <v>5</v>
      </c>
      <c r="AT95" s="3">
        <f>AH95*AS95</f>
        <v>5</v>
      </c>
      <c r="AU95" s="13"/>
      <c r="AV95" s="15"/>
    </row>
    <row r="96" spans="2:48">
      <c r="B96" s="24"/>
      <c r="C96" s="40"/>
      <c r="D96" s="238"/>
      <c r="E96" s="239"/>
      <c r="F96" s="239"/>
      <c r="G96" s="239"/>
      <c r="H96" s="239"/>
      <c r="I96" s="239"/>
      <c r="J96" s="239"/>
      <c r="K96" s="239"/>
      <c r="L96" s="240"/>
      <c r="M96" s="13"/>
      <c r="N96" s="3"/>
      <c r="O96" s="41"/>
      <c r="P96" s="61"/>
      <c r="R96" s="24"/>
      <c r="S96" s="62"/>
      <c r="T96" s="238"/>
      <c r="U96" s="239"/>
      <c r="V96" s="239"/>
      <c r="W96" s="239"/>
      <c r="X96" s="239"/>
      <c r="Y96" s="239"/>
      <c r="Z96" s="239"/>
      <c r="AA96" s="239"/>
      <c r="AB96" s="240"/>
      <c r="AC96" s="13"/>
      <c r="AD96" s="3"/>
      <c r="AE96" s="13"/>
      <c r="AF96" s="15"/>
      <c r="AH96" s="24"/>
      <c r="AI96" s="26" t="s">
        <v>314</v>
      </c>
      <c r="AJ96" s="238" t="s">
        <v>315</v>
      </c>
      <c r="AK96" s="239"/>
      <c r="AL96" s="239"/>
      <c r="AM96" s="239"/>
      <c r="AN96" s="239"/>
      <c r="AO96" s="239"/>
      <c r="AP96" s="239"/>
      <c r="AQ96" s="239"/>
      <c r="AR96" s="240"/>
      <c r="AS96" s="13"/>
      <c r="AT96" s="3"/>
      <c r="AU96" s="13"/>
      <c r="AV96" s="15"/>
    </row>
    <row r="97" spans="2:48">
      <c r="B97" s="24"/>
      <c r="C97" s="40"/>
      <c r="D97" s="238"/>
      <c r="E97" s="239"/>
      <c r="F97" s="239"/>
      <c r="G97" s="239"/>
      <c r="H97" s="239"/>
      <c r="I97" s="239"/>
      <c r="J97" s="239"/>
      <c r="K97" s="239"/>
      <c r="L97" s="240"/>
      <c r="M97" s="13"/>
      <c r="N97" s="3"/>
      <c r="O97" s="41"/>
      <c r="P97" s="61"/>
      <c r="R97" s="24"/>
      <c r="S97" s="26" t="s">
        <v>175</v>
      </c>
      <c r="T97" s="238" t="s">
        <v>544</v>
      </c>
      <c r="U97" s="239"/>
      <c r="V97" s="239"/>
      <c r="W97" s="239"/>
      <c r="X97" s="239"/>
      <c r="Y97" s="239"/>
      <c r="Z97" s="239"/>
      <c r="AA97" s="239"/>
      <c r="AB97" s="240"/>
      <c r="AC97" s="13"/>
      <c r="AD97" s="3"/>
      <c r="AE97" s="13"/>
      <c r="AF97" s="15"/>
      <c r="AH97" s="24"/>
      <c r="AI97" s="26"/>
      <c r="AJ97" s="238"/>
      <c r="AK97" s="239"/>
      <c r="AL97" s="239"/>
      <c r="AM97" s="239"/>
      <c r="AN97" s="239"/>
      <c r="AO97" s="239"/>
      <c r="AP97" s="239"/>
      <c r="AQ97" s="239"/>
      <c r="AR97" s="240"/>
      <c r="AS97" s="13"/>
      <c r="AT97" s="3"/>
      <c r="AU97" s="13"/>
      <c r="AV97" s="15"/>
    </row>
    <row r="98" spans="2:48">
      <c r="B98" s="24"/>
      <c r="C98" s="40" t="s">
        <v>297</v>
      </c>
      <c r="D98" s="40" t="s">
        <v>298</v>
      </c>
      <c r="E98" s="41"/>
      <c r="F98" s="74"/>
      <c r="G98" s="41"/>
      <c r="H98" s="74"/>
      <c r="I98" s="41"/>
      <c r="J98" s="74"/>
      <c r="K98" s="41"/>
      <c r="L98" s="42"/>
      <c r="M98" s="13"/>
      <c r="N98" s="3"/>
      <c r="O98" s="41"/>
      <c r="P98" s="61"/>
      <c r="R98" s="24"/>
      <c r="S98" s="26"/>
      <c r="T98" s="238"/>
      <c r="U98" s="239"/>
      <c r="V98" s="239"/>
      <c r="W98" s="239"/>
      <c r="X98" s="239"/>
      <c r="Y98" s="239"/>
      <c r="Z98" s="239"/>
      <c r="AA98" s="239"/>
      <c r="AB98" s="240"/>
      <c r="AC98" s="13"/>
      <c r="AD98" s="3"/>
      <c r="AE98" s="13"/>
      <c r="AF98" s="15"/>
      <c r="AH98" s="24"/>
      <c r="AI98" s="26"/>
      <c r="AJ98" s="40"/>
      <c r="AK98" s="41"/>
      <c r="AL98" s="41"/>
      <c r="AM98" s="41"/>
      <c r="AN98" s="41"/>
      <c r="AO98" s="41"/>
      <c r="AP98" s="41"/>
      <c r="AQ98" s="41"/>
      <c r="AR98" s="42"/>
      <c r="AS98" s="13"/>
      <c r="AT98" s="3"/>
      <c r="AU98" s="13"/>
      <c r="AV98" s="15"/>
    </row>
    <row r="99" spans="2:48" ht="13.8" thickBot="1">
      <c r="B99" s="24"/>
      <c r="C99" s="40" t="s">
        <v>129</v>
      </c>
      <c r="D99" s="238" t="s">
        <v>299</v>
      </c>
      <c r="E99" s="239"/>
      <c r="F99" s="239"/>
      <c r="G99" s="239"/>
      <c r="H99" s="239"/>
      <c r="I99" s="239"/>
      <c r="J99" s="239"/>
      <c r="K99" s="239"/>
      <c r="L99" s="240"/>
      <c r="M99" s="13"/>
      <c r="N99" s="3"/>
      <c r="O99" s="41"/>
      <c r="P99" s="61"/>
      <c r="R99" s="24">
        <v>1</v>
      </c>
      <c r="S99" s="26" t="s">
        <v>159</v>
      </c>
      <c r="T99" s="40" t="s">
        <v>232</v>
      </c>
      <c r="U99" s="41"/>
      <c r="V99" s="41"/>
      <c r="W99" s="41"/>
      <c r="X99" s="41"/>
      <c r="Y99" s="41"/>
      <c r="Z99" s="41"/>
      <c r="AA99" s="41"/>
      <c r="AB99" s="42"/>
      <c r="AC99" s="13" t="s">
        <v>278</v>
      </c>
      <c r="AD99" s="3"/>
      <c r="AE99" s="13"/>
      <c r="AF99" s="15"/>
      <c r="AH99" s="27"/>
      <c r="AI99" s="30"/>
      <c r="AJ99" s="37"/>
      <c r="AK99" s="38"/>
      <c r="AL99" s="38"/>
      <c r="AM99" s="38"/>
      <c r="AN99" s="38"/>
      <c r="AO99" s="38"/>
      <c r="AP99" s="38"/>
      <c r="AQ99" s="38"/>
      <c r="AR99" s="39"/>
      <c r="AS99" s="16"/>
      <c r="AT99" s="28"/>
      <c r="AU99" s="16"/>
      <c r="AV99" s="17"/>
    </row>
    <row r="100" spans="2:48" ht="13.8" thickBot="1">
      <c r="B100" s="24"/>
      <c r="C100" s="40"/>
      <c r="D100" s="238"/>
      <c r="E100" s="239"/>
      <c r="F100" s="239"/>
      <c r="G100" s="239"/>
      <c r="H100" s="239"/>
      <c r="I100" s="239"/>
      <c r="J100" s="239"/>
      <c r="K100" s="239"/>
      <c r="L100" s="240"/>
      <c r="M100" s="13"/>
      <c r="N100" s="3"/>
      <c r="O100" s="41"/>
      <c r="P100" s="61"/>
      <c r="R100" s="27"/>
      <c r="S100" s="30"/>
      <c r="T100" s="37"/>
      <c r="U100" s="38"/>
      <c r="V100" s="38"/>
      <c r="W100" s="38"/>
      <c r="X100" s="38"/>
      <c r="Y100" s="38"/>
      <c r="Z100" s="38"/>
      <c r="AA100" s="38"/>
      <c r="AB100" s="39"/>
      <c r="AC100" s="16"/>
      <c r="AD100" s="28"/>
      <c r="AE100" s="16"/>
      <c r="AF100" s="17"/>
    </row>
    <row r="101" spans="2:48" ht="13.8" thickBot="1">
      <c r="B101" s="24"/>
      <c r="C101" s="40" t="s">
        <v>294</v>
      </c>
      <c r="D101" s="238" t="s">
        <v>295</v>
      </c>
      <c r="E101" s="239"/>
      <c r="F101" s="239"/>
      <c r="G101" s="239"/>
      <c r="H101" s="239"/>
      <c r="I101" s="239"/>
      <c r="J101" s="239"/>
      <c r="K101" s="239"/>
      <c r="L101" s="240"/>
      <c r="M101" s="13"/>
      <c r="N101" s="3"/>
      <c r="O101" s="41"/>
      <c r="P101" s="61"/>
    </row>
    <row r="102" spans="2:48">
      <c r="B102" s="24"/>
      <c r="C102" s="40"/>
      <c r="D102" s="238"/>
      <c r="E102" s="239"/>
      <c r="F102" s="239"/>
      <c r="G102" s="239"/>
      <c r="H102" s="239"/>
      <c r="I102" s="239"/>
      <c r="J102" s="239"/>
      <c r="K102" s="239"/>
      <c r="L102" s="240"/>
      <c r="M102" s="13"/>
      <c r="N102" s="3"/>
      <c r="O102" s="41"/>
      <c r="P102" s="61"/>
      <c r="R102" s="6" t="s">
        <v>0</v>
      </c>
      <c r="S102" s="221" t="s">
        <v>485</v>
      </c>
      <c r="T102" s="221"/>
      <c r="U102" s="222"/>
      <c r="V102" s="9" t="s">
        <v>1</v>
      </c>
      <c r="W102" s="8"/>
      <c r="X102" s="8" t="s">
        <v>330</v>
      </c>
      <c r="Y102" s="8"/>
      <c r="Z102" s="8"/>
      <c r="AA102" s="8"/>
      <c r="AB102" s="10"/>
      <c r="AC102" s="7"/>
      <c r="AD102" s="7"/>
      <c r="AE102" s="7" t="s">
        <v>2</v>
      </c>
      <c r="AF102" s="11">
        <f>SUM(AD105:AD116)</f>
        <v>185</v>
      </c>
    </row>
    <row r="103" spans="2:48" ht="13.8" thickBot="1">
      <c r="B103" s="24"/>
      <c r="C103" s="40"/>
      <c r="D103" s="238"/>
      <c r="E103" s="239"/>
      <c r="F103" s="239"/>
      <c r="G103" s="239"/>
      <c r="H103" s="239"/>
      <c r="I103" s="239"/>
      <c r="J103" s="239"/>
      <c r="K103" s="239"/>
      <c r="L103" s="240"/>
      <c r="M103" s="13"/>
      <c r="N103" s="3"/>
      <c r="O103" s="41"/>
      <c r="P103" s="61"/>
      <c r="R103" s="12"/>
      <c r="S103" s="44"/>
      <c r="T103" s="44"/>
      <c r="U103" s="45"/>
      <c r="V103" s="83" t="s">
        <v>243</v>
      </c>
      <c r="W103" s="132"/>
      <c r="X103" s="132"/>
      <c r="Y103" s="84" t="s">
        <v>244</v>
      </c>
      <c r="Z103" s="132"/>
      <c r="AA103" s="132"/>
      <c r="AB103" s="14"/>
      <c r="AC103" s="13"/>
      <c r="AD103" s="13"/>
      <c r="AE103" s="81" t="s">
        <v>245</v>
      </c>
      <c r="AF103" s="15">
        <f>X103+AA103</f>
        <v>0</v>
      </c>
    </row>
    <row r="104" spans="2:48">
      <c r="B104" s="24"/>
      <c r="C104" s="40" t="s">
        <v>300</v>
      </c>
      <c r="D104" s="238" t="s">
        <v>301</v>
      </c>
      <c r="E104" s="239"/>
      <c r="F104" s="239"/>
      <c r="G104" s="239"/>
      <c r="H104" s="239"/>
      <c r="I104" s="239"/>
      <c r="J104" s="239"/>
      <c r="K104" s="239"/>
      <c r="L104" s="240"/>
      <c r="M104" s="13"/>
      <c r="N104" s="3"/>
      <c r="O104" s="41"/>
      <c r="P104" s="61"/>
      <c r="R104" s="18" t="s">
        <v>3</v>
      </c>
      <c r="S104" s="19" t="s">
        <v>4</v>
      </c>
      <c r="T104" s="20" t="s">
        <v>5</v>
      </c>
      <c r="U104" s="20" t="s">
        <v>6</v>
      </c>
      <c r="V104" s="20" t="s">
        <v>7</v>
      </c>
      <c r="W104" s="20" t="s">
        <v>10</v>
      </c>
      <c r="X104" s="20" t="s">
        <v>11</v>
      </c>
      <c r="Y104" s="20" t="s">
        <v>150</v>
      </c>
      <c r="Z104" s="20" t="s">
        <v>19</v>
      </c>
      <c r="AA104" s="20" t="s">
        <v>20</v>
      </c>
      <c r="AB104" s="20" t="s">
        <v>13</v>
      </c>
      <c r="AC104" s="21" t="s">
        <v>14</v>
      </c>
      <c r="AD104" s="19" t="s">
        <v>15</v>
      </c>
      <c r="AE104" s="22" t="s">
        <v>16</v>
      </c>
      <c r="AF104" s="23"/>
    </row>
    <row r="105" spans="2:48">
      <c r="B105" s="24"/>
      <c r="C105" s="40"/>
      <c r="D105" s="238"/>
      <c r="E105" s="239"/>
      <c r="F105" s="239"/>
      <c r="G105" s="239"/>
      <c r="H105" s="239"/>
      <c r="I105" s="239"/>
      <c r="J105" s="239"/>
      <c r="K105" s="239"/>
      <c r="L105" s="240"/>
      <c r="M105" s="13"/>
      <c r="N105" s="3"/>
      <c r="O105" s="41"/>
      <c r="P105" s="61"/>
      <c r="R105" s="24">
        <v>1</v>
      </c>
      <c r="S105" s="3" t="s">
        <v>378</v>
      </c>
      <c r="T105" s="25">
        <v>5</v>
      </c>
      <c r="U105" s="25">
        <v>4</v>
      </c>
      <c r="V105" s="25">
        <v>7</v>
      </c>
      <c r="W105" s="25">
        <v>4</v>
      </c>
      <c r="X105" s="25" t="s">
        <v>381</v>
      </c>
      <c r="Y105" s="25">
        <v>13</v>
      </c>
      <c r="Z105" s="25">
        <v>12</v>
      </c>
      <c r="AA105" s="25">
        <v>11</v>
      </c>
      <c r="AB105" s="25" t="s">
        <v>385</v>
      </c>
      <c r="AC105" s="26">
        <v>175</v>
      </c>
      <c r="AD105" s="3">
        <f>R105*AC105</f>
        <v>175</v>
      </c>
      <c r="AE105" s="13"/>
      <c r="AF105" s="15"/>
    </row>
    <row r="106" spans="2:48" ht="13.8" thickBot="1">
      <c r="B106" s="24"/>
      <c r="C106" s="40"/>
      <c r="D106" s="238"/>
      <c r="E106" s="239"/>
      <c r="F106" s="239"/>
      <c r="G106" s="239"/>
      <c r="H106" s="239"/>
      <c r="I106" s="239"/>
      <c r="J106" s="239"/>
      <c r="K106" s="239"/>
      <c r="L106" s="240"/>
      <c r="M106" s="13"/>
      <c r="N106" s="3"/>
      <c r="O106" s="41"/>
      <c r="P106" s="61"/>
      <c r="R106" s="27"/>
      <c r="S106" s="28"/>
      <c r="T106" s="29"/>
      <c r="U106" s="29"/>
      <c r="V106" s="29"/>
      <c r="W106" s="29"/>
      <c r="X106" s="29"/>
      <c r="Y106" s="29"/>
      <c r="Z106" s="29"/>
      <c r="AA106" s="29"/>
      <c r="AB106" s="29"/>
      <c r="AC106" s="30"/>
      <c r="AD106" s="28"/>
      <c r="AE106" s="16"/>
      <c r="AF106" s="17"/>
    </row>
    <row r="107" spans="2:48">
      <c r="B107" s="24"/>
      <c r="C107" s="40"/>
      <c r="D107" s="238"/>
      <c r="E107" s="239"/>
      <c r="F107" s="239"/>
      <c r="G107" s="239"/>
      <c r="H107" s="239"/>
      <c r="I107" s="239"/>
      <c r="J107" s="239"/>
      <c r="K107" s="239"/>
      <c r="L107" s="240"/>
      <c r="M107" s="13"/>
      <c r="N107" s="3"/>
      <c r="O107" s="41"/>
      <c r="P107" s="61"/>
      <c r="R107" s="18" t="s">
        <v>3</v>
      </c>
      <c r="S107" s="31" t="s">
        <v>21</v>
      </c>
      <c r="T107" s="231" t="s">
        <v>22</v>
      </c>
      <c r="U107" s="232"/>
      <c r="V107" s="233"/>
      <c r="W107" s="231" t="s">
        <v>23</v>
      </c>
      <c r="X107" s="233"/>
      <c r="Y107" s="231" t="s">
        <v>24</v>
      </c>
      <c r="Z107" s="233"/>
      <c r="AA107" s="231" t="s">
        <v>25</v>
      </c>
      <c r="AB107" s="233"/>
      <c r="AC107" s="21" t="s">
        <v>14</v>
      </c>
      <c r="AD107" s="19" t="s">
        <v>15</v>
      </c>
      <c r="AE107" s="32" t="s">
        <v>16</v>
      </c>
      <c r="AF107" s="33"/>
    </row>
    <row r="108" spans="2:48">
      <c r="B108" s="24"/>
      <c r="C108" s="40" t="s">
        <v>147</v>
      </c>
      <c r="D108" s="66" t="s">
        <v>574</v>
      </c>
      <c r="E108" s="162"/>
      <c r="F108" s="162"/>
      <c r="G108" s="162"/>
      <c r="H108" s="162"/>
      <c r="I108" s="162"/>
      <c r="J108" s="162"/>
      <c r="K108" s="162"/>
      <c r="L108" s="163"/>
      <c r="M108" s="13"/>
      <c r="N108" s="3"/>
      <c r="O108" s="41"/>
      <c r="P108" s="61"/>
      <c r="R108" s="24">
        <v>2</v>
      </c>
      <c r="S108" s="3" t="s">
        <v>380</v>
      </c>
      <c r="T108" s="229" t="s">
        <v>31</v>
      </c>
      <c r="U108" s="237"/>
      <c r="V108" s="230"/>
      <c r="W108" s="229" t="s">
        <v>189</v>
      </c>
      <c r="X108" s="230"/>
      <c r="Y108" s="229" t="s">
        <v>32</v>
      </c>
      <c r="Z108" s="230"/>
      <c r="AA108" s="229" t="s">
        <v>31</v>
      </c>
      <c r="AB108" s="230"/>
      <c r="AC108" s="26"/>
      <c r="AD108" s="3">
        <v>10</v>
      </c>
      <c r="AE108" s="13" t="s">
        <v>211</v>
      </c>
      <c r="AF108" s="15"/>
    </row>
    <row r="109" spans="2:48">
      <c r="B109" s="24"/>
      <c r="C109" s="40" t="s">
        <v>125</v>
      </c>
      <c r="D109" s="161"/>
      <c r="E109" s="162"/>
      <c r="F109" s="162"/>
      <c r="G109" s="162"/>
      <c r="H109" s="162"/>
      <c r="I109" s="162"/>
      <c r="J109" s="162"/>
      <c r="K109" s="162"/>
      <c r="L109" s="163"/>
      <c r="M109" s="13"/>
      <c r="N109" s="3"/>
      <c r="O109" s="41"/>
      <c r="P109" s="61"/>
      <c r="R109" s="24">
        <v>2</v>
      </c>
      <c r="S109" s="3" t="s">
        <v>179</v>
      </c>
      <c r="T109" s="229" t="s">
        <v>180</v>
      </c>
      <c r="U109" s="237"/>
      <c r="V109" s="230"/>
      <c r="W109" s="229">
        <v>4</v>
      </c>
      <c r="X109" s="230"/>
      <c r="Y109" s="229">
        <v>5</v>
      </c>
      <c r="Z109" s="230"/>
      <c r="AA109" s="229" t="s">
        <v>181</v>
      </c>
      <c r="AB109" s="230"/>
      <c r="AC109" s="26"/>
      <c r="AD109" s="3"/>
      <c r="AE109" s="13"/>
      <c r="AF109" s="15"/>
    </row>
    <row r="110" spans="2:48" ht="13.8" thickBot="1">
      <c r="B110" s="24"/>
      <c r="C110" s="40" t="s">
        <v>126</v>
      </c>
      <c r="D110" s="66" t="s">
        <v>573</v>
      </c>
      <c r="E110" s="162"/>
      <c r="F110" s="162"/>
      <c r="G110" s="162"/>
      <c r="H110" s="162"/>
      <c r="I110" s="162"/>
      <c r="J110" s="162"/>
      <c r="K110" s="162"/>
      <c r="L110" s="163"/>
      <c r="M110" s="13"/>
      <c r="N110" s="3"/>
      <c r="O110" s="41"/>
      <c r="P110" s="61"/>
      <c r="R110" s="24"/>
      <c r="S110" s="3"/>
      <c r="T110" s="234"/>
      <c r="U110" s="235"/>
      <c r="V110" s="236"/>
      <c r="W110" s="229"/>
      <c r="X110" s="230"/>
      <c r="Y110" s="229"/>
      <c r="Z110" s="230"/>
      <c r="AA110" s="229"/>
      <c r="AB110" s="230"/>
      <c r="AC110" s="26"/>
      <c r="AD110" s="3"/>
      <c r="AE110" s="13"/>
      <c r="AF110" s="15"/>
    </row>
    <row r="111" spans="2:48">
      <c r="B111" s="24"/>
      <c r="C111" s="40" t="s">
        <v>127</v>
      </c>
      <c r="D111" s="69" t="s">
        <v>575</v>
      </c>
      <c r="E111" s="159"/>
      <c r="F111" s="159"/>
      <c r="G111" s="159"/>
      <c r="H111" s="159"/>
      <c r="I111" s="159"/>
      <c r="J111" s="159"/>
      <c r="K111" s="159"/>
      <c r="L111" s="160"/>
      <c r="M111" s="13"/>
      <c r="N111" s="3"/>
      <c r="O111" s="41"/>
      <c r="P111" s="61"/>
      <c r="R111" s="18" t="s">
        <v>3</v>
      </c>
      <c r="S111" s="35" t="s">
        <v>27</v>
      </c>
      <c r="T111" s="35" t="s">
        <v>26</v>
      </c>
      <c r="U111" s="32"/>
      <c r="V111" s="103"/>
      <c r="W111" s="32"/>
      <c r="X111" s="103"/>
      <c r="Y111" s="32"/>
      <c r="Z111" s="103"/>
      <c r="AA111" s="32"/>
      <c r="AB111" s="36"/>
      <c r="AC111" s="22" t="s">
        <v>14</v>
      </c>
      <c r="AD111" s="19" t="s">
        <v>15</v>
      </c>
      <c r="AE111" s="32" t="s">
        <v>16</v>
      </c>
      <c r="AF111" s="33"/>
    </row>
    <row r="112" spans="2:48">
      <c r="B112" s="24"/>
      <c r="C112" s="40" t="s">
        <v>138</v>
      </c>
      <c r="D112" s="69" t="s">
        <v>302</v>
      </c>
      <c r="E112" s="77"/>
      <c r="F112" s="77"/>
      <c r="G112" s="77"/>
      <c r="H112" s="77"/>
      <c r="I112" s="77"/>
      <c r="J112" s="77"/>
      <c r="K112" s="77"/>
      <c r="L112" s="78"/>
      <c r="M112" s="13"/>
      <c r="N112" s="3"/>
      <c r="O112" s="41"/>
      <c r="P112" s="61"/>
      <c r="R112" s="24"/>
      <c r="S112" s="26" t="s">
        <v>379</v>
      </c>
      <c r="T112" s="277" t="s">
        <v>383</v>
      </c>
      <c r="U112" s="278"/>
      <c r="V112" s="278"/>
      <c r="W112" s="278"/>
      <c r="X112" s="278"/>
      <c r="Y112" s="278"/>
      <c r="Z112" s="278"/>
      <c r="AA112" s="278"/>
      <c r="AB112" s="279"/>
      <c r="AC112" s="13"/>
      <c r="AD112" s="3"/>
      <c r="AE112" s="13"/>
      <c r="AF112" s="15"/>
    </row>
    <row r="113" spans="2:32">
      <c r="B113" s="24"/>
      <c r="C113" s="40" t="s">
        <v>139</v>
      </c>
      <c r="D113" s="40" t="s">
        <v>142</v>
      </c>
      <c r="E113" s="41"/>
      <c r="F113" s="70"/>
      <c r="G113" s="41"/>
      <c r="H113" s="70"/>
      <c r="I113" s="41"/>
      <c r="J113" s="70"/>
      <c r="K113" s="41"/>
      <c r="L113" s="42"/>
      <c r="M113" s="13"/>
      <c r="N113" s="3"/>
      <c r="O113" s="41"/>
      <c r="P113" s="61"/>
      <c r="R113" s="24"/>
      <c r="S113" s="26"/>
      <c r="T113" s="238"/>
      <c r="U113" s="239"/>
      <c r="V113" s="239"/>
      <c r="W113" s="239"/>
      <c r="X113" s="239"/>
      <c r="Y113" s="239"/>
      <c r="Z113" s="239"/>
      <c r="AA113" s="239"/>
      <c r="AB113" s="240"/>
      <c r="AC113" s="13"/>
      <c r="AD113" s="3"/>
      <c r="AE113" s="13"/>
      <c r="AF113" s="15"/>
    </row>
    <row r="114" spans="2:32">
      <c r="B114" s="24"/>
      <c r="C114" s="40" t="s">
        <v>140</v>
      </c>
      <c r="D114" s="40" t="s">
        <v>141</v>
      </c>
      <c r="E114" s="41"/>
      <c r="F114" s="74"/>
      <c r="G114" s="41"/>
      <c r="H114" s="74"/>
      <c r="I114" s="41"/>
      <c r="J114" s="74"/>
      <c r="K114" s="41"/>
      <c r="L114" s="42"/>
      <c r="M114" s="13"/>
      <c r="N114" s="3"/>
      <c r="O114" s="41"/>
      <c r="P114" s="61"/>
      <c r="R114" s="24"/>
      <c r="S114" s="26" t="s">
        <v>128</v>
      </c>
      <c r="T114" s="66" t="s">
        <v>384</v>
      </c>
      <c r="U114" s="41"/>
      <c r="V114" s="41"/>
      <c r="W114" s="41"/>
      <c r="X114" s="41"/>
      <c r="Y114" s="41"/>
      <c r="Z114" s="41"/>
      <c r="AA114" s="41"/>
      <c r="AB114" s="42"/>
      <c r="AC114" s="13"/>
      <c r="AD114" s="3"/>
      <c r="AE114" s="13"/>
      <c r="AF114" s="15"/>
    </row>
    <row r="115" spans="2:32">
      <c r="B115" s="24"/>
      <c r="C115" s="40" t="s">
        <v>582</v>
      </c>
      <c r="D115" s="238" t="s">
        <v>296</v>
      </c>
      <c r="E115" s="239"/>
      <c r="F115" s="239"/>
      <c r="G115" s="239"/>
      <c r="H115" s="239"/>
      <c r="I115" s="239"/>
      <c r="J115" s="239"/>
      <c r="K115" s="239"/>
      <c r="L115" s="240"/>
      <c r="M115" s="13"/>
      <c r="N115" s="3"/>
      <c r="O115" s="41"/>
      <c r="P115" s="61"/>
      <c r="R115" s="24"/>
      <c r="S115" s="26" t="s">
        <v>183</v>
      </c>
      <c r="T115" s="66"/>
      <c r="U115" s="41"/>
      <c r="V115" s="41"/>
      <c r="W115" s="41"/>
      <c r="X115" s="41"/>
      <c r="Y115" s="41"/>
      <c r="Z115" s="41"/>
      <c r="AA115" s="41"/>
      <c r="AB115" s="42"/>
      <c r="AC115" s="13"/>
      <c r="AD115" s="3"/>
      <c r="AE115" s="13"/>
      <c r="AF115" s="15"/>
    </row>
    <row r="116" spans="2:32" ht="13.8" thickBot="1">
      <c r="B116" s="24"/>
      <c r="C116" s="40"/>
      <c r="D116" s="238"/>
      <c r="E116" s="239"/>
      <c r="F116" s="239"/>
      <c r="G116" s="239"/>
      <c r="H116" s="239"/>
      <c r="I116" s="239"/>
      <c r="J116" s="239"/>
      <c r="K116" s="239"/>
      <c r="L116" s="240"/>
      <c r="M116" s="13"/>
      <c r="N116" s="3"/>
      <c r="O116" s="41"/>
      <c r="P116" s="61"/>
      <c r="R116" s="27"/>
      <c r="S116" s="30"/>
      <c r="T116" s="37"/>
      <c r="U116" s="38"/>
      <c r="V116" s="38"/>
      <c r="W116" s="38"/>
      <c r="X116" s="38"/>
      <c r="Y116" s="38"/>
      <c r="Z116" s="38"/>
      <c r="AA116" s="38"/>
      <c r="AB116" s="39"/>
      <c r="AC116" s="16"/>
      <c r="AD116" s="28"/>
      <c r="AE116" s="16"/>
      <c r="AF116" s="17"/>
    </row>
    <row r="117" spans="2:32" ht="13.8" thickBot="1">
      <c r="B117" s="24"/>
      <c r="C117" s="40"/>
      <c r="D117" s="238"/>
      <c r="E117" s="239"/>
      <c r="F117" s="239"/>
      <c r="G117" s="239"/>
      <c r="H117" s="239"/>
      <c r="I117" s="239"/>
      <c r="J117" s="239"/>
      <c r="K117" s="239"/>
      <c r="L117" s="240"/>
      <c r="M117" s="13"/>
      <c r="N117" s="3"/>
      <c r="O117" s="41"/>
      <c r="P117" s="61"/>
      <c r="S117" s="106"/>
      <c r="T117" s="107"/>
      <c r="U117" s="107"/>
      <c r="V117" s="107"/>
      <c r="W117" s="107"/>
      <c r="X117" s="107"/>
      <c r="Y117" s="107"/>
      <c r="Z117" s="107"/>
      <c r="AA117" s="107"/>
      <c r="AB117" s="106"/>
    </row>
    <row r="118" spans="2:32">
      <c r="B118" s="24"/>
      <c r="C118" s="40" t="s">
        <v>143</v>
      </c>
      <c r="D118" s="280" t="s">
        <v>303</v>
      </c>
      <c r="E118" s="281"/>
      <c r="F118" s="281"/>
      <c r="G118" s="281"/>
      <c r="H118" s="281"/>
      <c r="I118" s="281"/>
      <c r="J118" s="281"/>
      <c r="K118" s="281"/>
      <c r="L118" s="282"/>
      <c r="M118" s="13"/>
      <c r="N118" s="3"/>
      <c r="O118" s="41"/>
      <c r="P118" s="61"/>
      <c r="R118" s="6" t="s">
        <v>0</v>
      </c>
      <c r="S118" s="221" t="s">
        <v>479</v>
      </c>
      <c r="T118" s="221"/>
      <c r="U118" s="222"/>
      <c r="V118" s="9" t="s">
        <v>1</v>
      </c>
      <c r="W118" s="8"/>
      <c r="X118" s="8" t="s">
        <v>330</v>
      </c>
      <c r="Y118" s="8"/>
      <c r="Z118" s="8"/>
      <c r="AA118" s="8"/>
      <c r="AB118" s="10"/>
      <c r="AC118" s="7"/>
      <c r="AD118" s="7"/>
      <c r="AE118" s="7" t="s">
        <v>2</v>
      </c>
      <c r="AF118" s="11">
        <f>SUM(AD121:AD133)</f>
        <v>200</v>
      </c>
    </row>
    <row r="119" spans="2:32" ht="13.8" thickBot="1">
      <c r="B119" s="24"/>
      <c r="C119" s="40"/>
      <c r="D119" s="280"/>
      <c r="E119" s="281"/>
      <c r="F119" s="281"/>
      <c r="G119" s="281"/>
      <c r="H119" s="281"/>
      <c r="I119" s="281"/>
      <c r="J119" s="281"/>
      <c r="K119" s="281"/>
      <c r="L119" s="282"/>
      <c r="M119" s="13"/>
      <c r="N119" s="3"/>
      <c r="O119" s="41"/>
      <c r="P119" s="61"/>
      <c r="R119" s="12"/>
      <c r="S119" s="44"/>
      <c r="T119" s="44"/>
      <c r="U119" s="45"/>
      <c r="V119" s="83" t="s">
        <v>243</v>
      </c>
      <c r="W119" s="104"/>
      <c r="X119" s="104"/>
      <c r="Y119" s="84" t="s">
        <v>244</v>
      </c>
      <c r="Z119" s="104"/>
      <c r="AA119" s="104"/>
      <c r="AB119" s="14"/>
      <c r="AC119" s="13"/>
      <c r="AD119" s="13"/>
      <c r="AE119" s="81" t="s">
        <v>245</v>
      </c>
      <c r="AF119" s="15">
        <f>X119+AA119</f>
        <v>0</v>
      </c>
    </row>
    <row r="120" spans="2:32">
      <c r="B120" s="24"/>
      <c r="C120" s="40"/>
      <c r="D120" s="280"/>
      <c r="E120" s="281"/>
      <c r="F120" s="281"/>
      <c r="G120" s="281"/>
      <c r="H120" s="281"/>
      <c r="I120" s="281"/>
      <c r="J120" s="281"/>
      <c r="K120" s="281"/>
      <c r="L120" s="282"/>
      <c r="M120" s="13"/>
      <c r="N120" s="3"/>
      <c r="O120" s="41"/>
      <c r="P120" s="61"/>
      <c r="R120" s="18" t="s">
        <v>3</v>
      </c>
      <c r="S120" s="19" t="s">
        <v>4</v>
      </c>
      <c r="T120" s="20" t="s">
        <v>5</v>
      </c>
      <c r="U120" s="20" t="s">
        <v>6</v>
      </c>
      <c r="V120" s="20" t="s">
        <v>7</v>
      </c>
      <c r="W120" s="20" t="s">
        <v>10</v>
      </c>
      <c r="X120" s="20" t="s">
        <v>11</v>
      </c>
      <c r="Y120" s="20" t="s">
        <v>150</v>
      </c>
      <c r="Z120" s="20" t="s">
        <v>19</v>
      </c>
      <c r="AA120" s="20" t="s">
        <v>20</v>
      </c>
      <c r="AB120" s="20" t="s">
        <v>13</v>
      </c>
      <c r="AC120" s="21" t="s">
        <v>14</v>
      </c>
      <c r="AD120" s="19" t="s">
        <v>15</v>
      </c>
      <c r="AE120" s="22" t="s">
        <v>16</v>
      </c>
      <c r="AF120" s="23"/>
    </row>
    <row r="121" spans="2:32">
      <c r="B121" s="24">
        <v>1</v>
      </c>
      <c r="C121" s="83" t="s">
        <v>130</v>
      </c>
      <c r="D121" s="238" t="s">
        <v>583</v>
      </c>
      <c r="E121" s="239"/>
      <c r="F121" s="239"/>
      <c r="G121" s="239"/>
      <c r="H121" s="239"/>
      <c r="I121" s="239"/>
      <c r="J121" s="239"/>
      <c r="K121" s="239"/>
      <c r="L121" s="240"/>
      <c r="M121" s="13">
        <v>15</v>
      </c>
      <c r="N121" s="3">
        <v>15</v>
      </c>
      <c r="O121" s="13"/>
      <c r="P121" s="15"/>
      <c r="R121" s="24">
        <v>1</v>
      </c>
      <c r="S121" s="3" t="s">
        <v>378</v>
      </c>
      <c r="T121" s="25">
        <v>5</v>
      </c>
      <c r="U121" s="25">
        <v>4</v>
      </c>
      <c r="V121" s="25">
        <v>7</v>
      </c>
      <c r="W121" s="25">
        <v>4</v>
      </c>
      <c r="X121" s="25">
        <v>2</v>
      </c>
      <c r="Y121" s="25">
        <v>13</v>
      </c>
      <c r="Z121" s="25">
        <v>12</v>
      </c>
      <c r="AA121" s="25">
        <v>11</v>
      </c>
      <c r="AB121" s="25" t="s">
        <v>385</v>
      </c>
      <c r="AC121" s="26">
        <v>175</v>
      </c>
      <c r="AD121" s="3">
        <f>R121*AC121</f>
        <v>175</v>
      </c>
      <c r="AE121" s="13"/>
      <c r="AF121" s="15"/>
    </row>
    <row r="122" spans="2:32" ht="13.8" thickBot="1">
      <c r="B122" s="24"/>
      <c r="C122" s="83"/>
      <c r="D122" s="238"/>
      <c r="E122" s="239"/>
      <c r="F122" s="239"/>
      <c r="G122" s="239"/>
      <c r="H122" s="239"/>
      <c r="I122" s="239"/>
      <c r="J122" s="239"/>
      <c r="K122" s="239"/>
      <c r="L122" s="240"/>
      <c r="M122" s="13"/>
      <c r="N122" s="3"/>
      <c r="O122" s="13"/>
      <c r="P122" s="15"/>
      <c r="R122" s="27"/>
      <c r="S122" s="28"/>
      <c r="T122" s="29"/>
      <c r="U122" s="29"/>
      <c r="V122" s="29"/>
      <c r="W122" s="29"/>
      <c r="X122" s="29"/>
      <c r="Y122" s="29"/>
      <c r="Z122" s="29"/>
      <c r="AA122" s="29"/>
      <c r="AB122" s="29"/>
      <c r="AC122" s="30"/>
      <c r="AD122" s="28"/>
      <c r="AE122" s="16"/>
      <c r="AF122" s="17"/>
    </row>
    <row r="123" spans="2:32">
      <c r="B123" s="24"/>
      <c r="C123" s="83"/>
      <c r="D123" s="238"/>
      <c r="E123" s="239"/>
      <c r="F123" s="239"/>
      <c r="G123" s="239"/>
      <c r="H123" s="239"/>
      <c r="I123" s="239"/>
      <c r="J123" s="239"/>
      <c r="K123" s="239"/>
      <c r="L123" s="240"/>
      <c r="M123" s="13"/>
      <c r="N123" s="3"/>
      <c r="O123" s="13"/>
      <c r="P123" s="15"/>
      <c r="R123" s="18" t="s">
        <v>3</v>
      </c>
      <c r="S123" s="31" t="s">
        <v>21</v>
      </c>
      <c r="T123" s="231" t="s">
        <v>22</v>
      </c>
      <c r="U123" s="232"/>
      <c r="V123" s="233"/>
      <c r="W123" s="231" t="s">
        <v>23</v>
      </c>
      <c r="X123" s="233"/>
      <c r="Y123" s="231" t="s">
        <v>24</v>
      </c>
      <c r="Z123" s="233"/>
      <c r="AA123" s="231" t="s">
        <v>25</v>
      </c>
      <c r="AB123" s="233"/>
      <c r="AC123" s="21" t="s">
        <v>14</v>
      </c>
      <c r="AD123" s="19" t="s">
        <v>15</v>
      </c>
      <c r="AE123" s="32" t="s">
        <v>16</v>
      </c>
      <c r="AF123" s="33"/>
    </row>
    <row r="124" spans="2:32" ht="13.8" thickBot="1">
      <c r="B124" s="27"/>
      <c r="C124" s="30"/>
      <c r="D124" s="37"/>
      <c r="E124" s="38"/>
      <c r="F124" s="38"/>
      <c r="G124" s="38"/>
      <c r="H124" s="38"/>
      <c r="I124" s="38"/>
      <c r="J124" s="38"/>
      <c r="K124" s="38"/>
      <c r="L124" s="39"/>
      <c r="M124" s="16"/>
      <c r="N124" s="28"/>
      <c r="O124" s="16"/>
      <c r="P124" s="17"/>
      <c r="R124" s="24">
        <v>1</v>
      </c>
      <c r="S124" s="3" t="s">
        <v>380</v>
      </c>
      <c r="T124" s="229" t="s">
        <v>31</v>
      </c>
      <c r="U124" s="237"/>
      <c r="V124" s="230"/>
      <c r="W124" s="229" t="s">
        <v>189</v>
      </c>
      <c r="X124" s="230"/>
      <c r="Y124" s="229" t="s">
        <v>32</v>
      </c>
      <c r="Z124" s="230"/>
      <c r="AA124" s="229" t="s">
        <v>31</v>
      </c>
      <c r="AB124" s="230"/>
      <c r="AC124" s="26"/>
      <c r="AD124" s="3"/>
      <c r="AE124" s="13" t="s">
        <v>211</v>
      </c>
      <c r="AF124" s="15"/>
    </row>
    <row r="125" spans="2:32">
      <c r="R125" s="24">
        <v>1</v>
      </c>
      <c r="S125" s="3" t="s">
        <v>179</v>
      </c>
      <c r="T125" s="229" t="s">
        <v>180</v>
      </c>
      <c r="U125" s="237"/>
      <c r="V125" s="230"/>
      <c r="W125" s="229">
        <v>4</v>
      </c>
      <c r="X125" s="230"/>
      <c r="Y125" s="229">
        <v>5</v>
      </c>
      <c r="Z125" s="230"/>
      <c r="AA125" s="229" t="s">
        <v>181</v>
      </c>
      <c r="AB125" s="230"/>
      <c r="AC125" s="26"/>
      <c r="AD125" s="3"/>
      <c r="AE125" s="13"/>
      <c r="AF125" s="15"/>
    </row>
    <row r="126" spans="2:32">
      <c r="R126" s="24">
        <v>1</v>
      </c>
      <c r="S126" s="3" t="s">
        <v>382</v>
      </c>
      <c r="T126" s="229" t="s">
        <v>196</v>
      </c>
      <c r="U126" s="237"/>
      <c r="V126" s="230"/>
      <c r="W126" s="229">
        <v>9</v>
      </c>
      <c r="X126" s="230"/>
      <c r="Y126" s="229">
        <v>2</v>
      </c>
      <c r="Z126" s="230"/>
      <c r="AA126" s="229" t="s">
        <v>197</v>
      </c>
      <c r="AB126" s="230"/>
      <c r="AC126" s="26">
        <v>25</v>
      </c>
      <c r="AD126" s="3">
        <v>25</v>
      </c>
      <c r="AE126" s="13" t="s">
        <v>259</v>
      </c>
      <c r="AF126" s="15"/>
    </row>
    <row r="127" spans="2:32" ht="13.8" thickBot="1">
      <c r="R127" s="24"/>
      <c r="S127" s="3"/>
      <c r="T127" s="234"/>
      <c r="U127" s="235"/>
      <c r="V127" s="236"/>
      <c r="W127" s="229"/>
      <c r="X127" s="230"/>
      <c r="Y127" s="229"/>
      <c r="Z127" s="230"/>
      <c r="AA127" s="229"/>
      <c r="AB127" s="230"/>
      <c r="AC127" s="26"/>
      <c r="AD127" s="3"/>
      <c r="AE127" s="13"/>
      <c r="AF127" s="15"/>
    </row>
    <row r="128" spans="2:32">
      <c r="R128" s="18" t="s">
        <v>3</v>
      </c>
      <c r="S128" s="35" t="s">
        <v>27</v>
      </c>
      <c r="T128" s="35" t="s">
        <v>26</v>
      </c>
      <c r="U128" s="32"/>
      <c r="V128" s="105"/>
      <c r="W128" s="32"/>
      <c r="X128" s="105"/>
      <c r="Y128" s="32"/>
      <c r="Z128" s="105"/>
      <c r="AA128" s="32"/>
      <c r="AB128" s="36"/>
      <c r="AC128" s="22" t="s">
        <v>14</v>
      </c>
      <c r="AD128" s="19" t="s">
        <v>15</v>
      </c>
      <c r="AE128" s="32" t="s">
        <v>16</v>
      </c>
      <c r="AF128" s="33"/>
    </row>
    <row r="129" spans="2:32">
      <c r="R129" s="24"/>
      <c r="S129" s="26" t="s">
        <v>379</v>
      </c>
      <c r="T129" s="277" t="s">
        <v>383</v>
      </c>
      <c r="U129" s="278"/>
      <c r="V129" s="278"/>
      <c r="W129" s="278"/>
      <c r="X129" s="278"/>
      <c r="Y129" s="278"/>
      <c r="Z129" s="278"/>
      <c r="AA129" s="278"/>
      <c r="AB129" s="279"/>
      <c r="AC129" s="13"/>
      <c r="AD129" s="3"/>
      <c r="AE129" s="13"/>
      <c r="AF129" s="15"/>
    </row>
    <row r="130" spans="2:32">
      <c r="R130" s="24"/>
      <c r="S130" s="26"/>
      <c r="T130" s="238"/>
      <c r="U130" s="239"/>
      <c r="V130" s="239"/>
      <c r="W130" s="239"/>
      <c r="X130" s="239"/>
      <c r="Y130" s="239"/>
      <c r="Z130" s="239"/>
      <c r="AA130" s="239"/>
      <c r="AB130" s="240"/>
      <c r="AC130" s="13"/>
      <c r="AD130" s="3"/>
      <c r="AE130" s="13"/>
      <c r="AF130" s="15"/>
    </row>
    <row r="131" spans="2:32">
      <c r="R131" s="24"/>
      <c r="S131" s="26" t="s">
        <v>128</v>
      </c>
      <c r="T131" s="66" t="s">
        <v>384</v>
      </c>
      <c r="U131" s="41"/>
      <c r="V131" s="41"/>
      <c r="W131" s="41"/>
      <c r="X131" s="41"/>
      <c r="Y131" s="41"/>
      <c r="Z131" s="41"/>
      <c r="AA131" s="41"/>
      <c r="AB131" s="42"/>
      <c r="AC131" s="13"/>
      <c r="AD131" s="3"/>
      <c r="AE131" s="13"/>
      <c r="AF131" s="15"/>
    </row>
    <row r="132" spans="2:32">
      <c r="R132" s="24"/>
      <c r="S132" s="26" t="s">
        <v>183</v>
      </c>
      <c r="T132" s="66"/>
      <c r="U132" s="41"/>
      <c r="V132" s="41"/>
      <c r="W132" s="41"/>
      <c r="X132" s="41"/>
      <c r="Y132" s="41"/>
      <c r="Z132" s="41"/>
      <c r="AA132" s="41"/>
      <c r="AB132" s="42"/>
      <c r="AC132" s="13"/>
      <c r="AD132" s="3"/>
      <c r="AE132" s="13"/>
      <c r="AF132" s="15"/>
    </row>
    <row r="133" spans="2:32" ht="13.8" thickBot="1">
      <c r="B133" s="24"/>
      <c r="C133" s="26" t="s">
        <v>366</v>
      </c>
      <c r="D133" s="66"/>
      <c r="E133" s="67"/>
      <c r="F133" s="67"/>
      <c r="G133" s="67"/>
      <c r="H133" s="67"/>
      <c r="I133" s="67"/>
      <c r="J133" s="67"/>
      <c r="K133" s="67"/>
      <c r="L133" s="68"/>
      <c r="M133" s="13"/>
      <c r="N133" s="3"/>
      <c r="O133" s="13"/>
      <c r="P133" s="15"/>
      <c r="R133" s="27"/>
      <c r="S133" s="30"/>
      <c r="T133" s="37"/>
      <c r="U133" s="38"/>
      <c r="V133" s="38"/>
      <c r="W133" s="38"/>
      <c r="X133" s="38"/>
      <c r="Y133" s="38"/>
      <c r="Z133" s="38"/>
      <c r="AA133" s="38"/>
      <c r="AB133" s="39"/>
      <c r="AC133" s="16"/>
      <c r="AD133" s="28"/>
      <c r="AE133" s="16"/>
      <c r="AF133" s="17"/>
    </row>
    <row r="134" spans="2:32" ht="13.8" thickBot="1">
      <c r="B134" s="24"/>
      <c r="C134" s="62" t="s">
        <v>280</v>
      </c>
      <c r="D134" s="238" t="s">
        <v>362</v>
      </c>
      <c r="E134" s="239"/>
      <c r="F134" s="239"/>
      <c r="G134" s="239"/>
      <c r="H134" s="239"/>
      <c r="I134" s="239"/>
      <c r="J134" s="239"/>
      <c r="K134" s="239"/>
      <c r="L134" s="240"/>
      <c r="M134" s="13"/>
      <c r="N134" s="3"/>
      <c r="O134" s="13"/>
      <c r="P134" s="15"/>
    </row>
    <row r="135" spans="2:32">
      <c r="B135" s="24"/>
      <c r="C135" s="62"/>
      <c r="D135" s="238"/>
      <c r="E135" s="239"/>
      <c r="F135" s="239"/>
      <c r="G135" s="239"/>
      <c r="H135" s="239"/>
      <c r="I135" s="239"/>
      <c r="J135" s="239"/>
      <c r="K135" s="239"/>
      <c r="L135" s="240"/>
      <c r="M135" s="13"/>
      <c r="N135" s="3"/>
      <c r="O135" s="13"/>
      <c r="P135" s="15"/>
      <c r="R135" s="6" t="s">
        <v>0</v>
      </c>
      <c r="S135" s="221" t="s">
        <v>490</v>
      </c>
      <c r="T135" s="221"/>
      <c r="U135" s="222"/>
      <c r="V135" s="9" t="s">
        <v>1</v>
      </c>
      <c r="W135" s="8"/>
      <c r="X135" s="8" t="s">
        <v>326</v>
      </c>
      <c r="Y135" s="8"/>
      <c r="Z135" s="8"/>
      <c r="AA135" s="8"/>
      <c r="AB135" s="10"/>
      <c r="AC135" s="7"/>
      <c r="AD135" s="7"/>
      <c r="AE135" s="7" t="s">
        <v>2</v>
      </c>
      <c r="AF135" s="11">
        <f>SUM(AD138:AD213)</f>
        <v>580</v>
      </c>
    </row>
    <row r="136" spans="2:32" ht="13.8" thickBot="1">
      <c r="B136" s="24"/>
      <c r="C136" s="62"/>
      <c r="D136" s="238"/>
      <c r="E136" s="239"/>
      <c r="F136" s="239"/>
      <c r="G136" s="239"/>
      <c r="H136" s="239"/>
      <c r="I136" s="239"/>
      <c r="J136" s="239"/>
      <c r="K136" s="239"/>
      <c r="L136" s="240"/>
      <c r="M136" s="13"/>
      <c r="N136" s="3"/>
      <c r="O136" s="13"/>
      <c r="P136" s="15"/>
      <c r="R136" s="12"/>
      <c r="S136" s="44"/>
      <c r="T136" s="44"/>
      <c r="U136" s="45"/>
      <c r="V136" s="83" t="s">
        <v>243</v>
      </c>
      <c r="W136" s="169"/>
      <c r="X136" s="169"/>
      <c r="Y136" s="84" t="s">
        <v>244</v>
      </c>
      <c r="Z136" s="169"/>
      <c r="AA136" s="169">
        <f>R138</f>
        <v>3</v>
      </c>
      <c r="AB136" s="14"/>
      <c r="AC136" s="13"/>
      <c r="AD136" s="13"/>
      <c r="AE136" s="81" t="s">
        <v>245</v>
      </c>
      <c r="AF136" s="15">
        <f>X136+AA136</f>
        <v>3</v>
      </c>
    </row>
    <row r="137" spans="2:32">
      <c r="B137" s="24"/>
      <c r="C137" s="62" t="s">
        <v>281</v>
      </c>
      <c r="D137" s="238" t="s">
        <v>532</v>
      </c>
      <c r="E137" s="239"/>
      <c r="F137" s="239"/>
      <c r="G137" s="239"/>
      <c r="H137" s="239"/>
      <c r="I137" s="239"/>
      <c r="J137" s="239"/>
      <c r="K137" s="239"/>
      <c r="L137" s="240"/>
      <c r="M137" s="13"/>
      <c r="N137" s="3"/>
      <c r="O137" s="13"/>
      <c r="P137" s="15"/>
      <c r="R137" s="18" t="s">
        <v>3</v>
      </c>
      <c r="S137" s="19" t="s">
        <v>4</v>
      </c>
      <c r="T137" s="20" t="s">
        <v>5</v>
      </c>
      <c r="U137" s="20" t="s">
        <v>6</v>
      </c>
      <c r="V137" s="20" t="s">
        <v>7</v>
      </c>
      <c r="W137" s="20" t="s">
        <v>8</v>
      </c>
      <c r="X137" s="20" t="s">
        <v>9</v>
      </c>
      <c r="Y137" s="20" t="s">
        <v>10</v>
      </c>
      <c r="Z137" s="20" t="s">
        <v>11</v>
      </c>
      <c r="AA137" s="20" t="s">
        <v>12</v>
      </c>
      <c r="AB137" s="20" t="s">
        <v>13</v>
      </c>
      <c r="AC137" s="21" t="s">
        <v>14</v>
      </c>
      <c r="AD137" s="19" t="s">
        <v>15</v>
      </c>
      <c r="AE137" s="22" t="s">
        <v>16</v>
      </c>
      <c r="AF137" s="23"/>
    </row>
    <row r="138" spans="2:32">
      <c r="B138" s="24"/>
      <c r="C138" s="62"/>
      <c r="D138" s="238"/>
      <c r="E138" s="239"/>
      <c r="F138" s="239"/>
      <c r="G138" s="239"/>
      <c r="H138" s="239"/>
      <c r="I138" s="239"/>
      <c r="J138" s="239"/>
      <c r="K138" s="239"/>
      <c r="L138" s="240"/>
      <c r="M138" s="13"/>
      <c r="N138" s="3"/>
      <c r="O138" s="13"/>
      <c r="P138" s="15"/>
      <c r="R138" s="24">
        <v>3</v>
      </c>
      <c r="S138" s="3" t="s">
        <v>490</v>
      </c>
      <c r="T138" s="25">
        <v>5</v>
      </c>
      <c r="U138" s="25">
        <v>4</v>
      </c>
      <c r="V138" s="25">
        <v>4</v>
      </c>
      <c r="W138" s="25">
        <v>4</v>
      </c>
      <c r="X138" s="25">
        <v>2</v>
      </c>
      <c r="Y138" s="25">
        <v>4</v>
      </c>
      <c r="Z138" s="25">
        <v>2</v>
      </c>
      <c r="AA138" s="25">
        <v>10</v>
      </c>
      <c r="AB138" s="25" t="s">
        <v>36</v>
      </c>
      <c r="AC138" s="26">
        <v>100</v>
      </c>
      <c r="AD138" s="3">
        <f>R138*AC138</f>
        <v>300</v>
      </c>
      <c r="AE138" s="13"/>
      <c r="AF138" s="15"/>
    </row>
    <row r="139" spans="2:32" ht="13.8" thickBot="1">
      <c r="B139" s="24"/>
      <c r="C139" s="62" t="s">
        <v>282</v>
      </c>
      <c r="D139" s="238" t="s">
        <v>363</v>
      </c>
      <c r="E139" s="239"/>
      <c r="F139" s="239"/>
      <c r="G139" s="239"/>
      <c r="H139" s="239"/>
      <c r="I139" s="239"/>
      <c r="J139" s="239"/>
      <c r="K139" s="239"/>
      <c r="L139" s="240"/>
      <c r="M139" s="13"/>
      <c r="N139" s="3"/>
      <c r="O139" s="13"/>
      <c r="P139" s="15"/>
      <c r="R139" s="27"/>
      <c r="S139" s="28"/>
      <c r="T139" s="29"/>
      <c r="U139" s="29"/>
      <c r="V139" s="29"/>
      <c r="W139" s="29"/>
      <c r="X139" s="29"/>
      <c r="Y139" s="29"/>
      <c r="Z139" s="29"/>
      <c r="AA139" s="29"/>
      <c r="AB139" s="29"/>
      <c r="AC139" s="30"/>
      <c r="AD139" s="28"/>
      <c r="AE139" s="16"/>
      <c r="AF139" s="17"/>
    </row>
    <row r="140" spans="2:32">
      <c r="B140" s="24"/>
      <c r="C140" s="62"/>
      <c r="D140" s="238"/>
      <c r="E140" s="239"/>
      <c r="F140" s="239"/>
      <c r="G140" s="239"/>
      <c r="H140" s="239"/>
      <c r="I140" s="239"/>
      <c r="J140" s="239"/>
      <c r="K140" s="239"/>
      <c r="L140" s="240"/>
      <c r="M140" s="13"/>
      <c r="N140" s="3"/>
      <c r="O140" s="13"/>
      <c r="P140" s="15"/>
      <c r="R140" s="18" t="s">
        <v>3</v>
      </c>
      <c r="S140" s="31" t="s">
        <v>21</v>
      </c>
      <c r="T140" s="231" t="s">
        <v>22</v>
      </c>
      <c r="U140" s="232"/>
      <c r="V140" s="233"/>
      <c r="W140" s="231" t="s">
        <v>23</v>
      </c>
      <c r="X140" s="233"/>
      <c r="Y140" s="231" t="s">
        <v>24</v>
      </c>
      <c r="Z140" s="233"/>
      <c r="AA140" s="231" t="s">
        <v>25</v>
      </c>
      <c r="AB140" s="233"/>
      <c r="AC140" s="21" t="s">
        <v>14</v>
      </c>
      <c r="AD140" s="19" t="s">
        <v>15</v>
      </c>
      <c r="AE140" s="32" t="s">
        <v>16</v>
      </c>
      <c r="AF140" s="33"/>
    </row>
    <row r="141" spans="2:32">
      <c r="B141" s="24"/>
      <c r="C141" s="62"/>
      <c r="D141" s="238"/>
      <c r="E141" s="239"/>
      <c r="F141" s="239"/>
      <c r="G141" s="239"/>
      <c r="H141" s="239"/>
      <c r="I141" s="239"/>
      <c r="J141" s="239"/>
      <c r="K141" s="239"/>
      <c r="L141" s="240"/>
      <c r="M141" s="13"/>
      <c r="N141" s="3"/>
      <c r="O141" s="13"/>
      <c r="P141" s="15"/>
      <c r="R141" s="24">
        <v>3</v>
      </c>
      <c r="S141" s="3" t="s">
        <v>176</v>
      </c>
      <c r="T141" s="226" t="s">
        <v>31</v>
      </c>
      <c r="U141" s="227"/>
      <c r="V141" s="228"/>
      <c r="W141" s="226" t="s">
        <v>33</v>
      </c>
      <c r="X141" s="228"/>
      <c r="Y141" s="226" t="s">
        <v>32</v>
      </c>
      <c r="Z141" s="228"/>
      <c r="AA141" s="226" t="s">
        <v>31</v>
      </c>
      <c r="AB141" s="228"/>
      <c r="AC141" s="26"/>
      <c r="AD141" s="3"/>
      <c r="AE141" s="13" t="s">
        <v>494</v>
      </c>
      <c r="AF141" s="15"/>
    </row>
    <row r="142" spans="2:32">
      <c r="B142" s="24"/>
      <c r="C142" s="62" t="s">
        <v>283</v>
      </c>
      <c r="D142" s="238" t="s">
        <v>537</v>
      </c>
      <c r="E142" s="239"/>
      <c r="F142" s="239"/>
      <c r="G142" s="239"/>
      <c r="H142" s="239"/>
      <c r="I142" s="239"/>
      <c r="J142" s="239"/>
      <c r="K142" s="239"/>
      <c r="L142" s="240"/>
      <c r="M142" s="13"/>
      <c r="N142" s="3"/>
      <c r="O142" s="13"/>
      <c r="P142" s="15"/>
      <c r="R142" s="24">
        <v>3</v>
      </c>
      <c r="S142" s="3" t="s">
        <v>491</v>
      </c>
      <c r="T142" s="269"/>
      <c r="U142" s="270"/>
      <c r="V142" s="271"/>
      <c r="W142" s="269"/>
      <c r="X142" s="271"/>
      <c r="Y142" s="269"/>
      <c r="Z142" s="271"/>
      <c r="AA142" s="269"/>
      <c r="AB142" s="271"/>
      <c r="AC142" s="26">
        <v>35</v>
      </c>
      <c r="AD142" s="3">
        <f>R142*AC142</f>
        <v>105</v>
      </c>
      <c r="AE142" s="13"/>
      <c r="AF142" s="15"/>
    </row>
    <row r="143" spans="2:32">
      <c r="B143" s="24"/>
      <c r="C143" s="62"/>
      <c r="D143" s="238"/>
      <c r="E143" s="239"/>
      <c r="F143" s="239"/>
      <c r="G143" s="239"/>
      <c r="H143" s="239"/>
      <c r="I143" s="239"/>
      <c r="J143" s="239"/>
      <c r="K143" s="239"/>
      <c r="L143" s="240"/>
      <c r="M143" s="13"/>
      <c r="N143" s="3"/>
      <c r="O143" s="13"/>
      <c r="P143" s="15"/>
      <c r="R143" s="24"/>
      <c r="S143" s="3" t="s">
        <v>492</v>
      </c>
      <c r="T143" s="269"/>
      <c r="U143" s="270"/>
      <c r="V143" s="271"/>
      <c r="W143" s="269"/>
      <c r="X143" s="271"/>
      <c r="Y143" s="269"/>
      <c r="Z143" s="271"/>
      <c r="AA143" s="269"/>
      <c r="AB143" s="271"/>
      <c r="AC143" s="26"/>
      <c r="AD143" s="3"/>
      <c r="AE143" s="13" t="s">
        <v>493</v>
      </c>
      <c r="AF143" s="15"/>
    </row>
    <row r="144" spans="2:32" ht="13.8" thickBot="1">
      <c r="D144" s="107"/>
      <c r="E144" s="107"/>
      <c r="F144" s="107"/>
      <c r="G144" s="107"/>
      <c r="H144" s="107"/>
      <c r="I144" s="107"/>
      <c r="J144" s="107"/>
      <c r="K144" s="107"/>
      <c r="L144" s="106"/>
      <c r="R144" s="24"/>
      <c r="S144" s="3"/>
      <c r="T144" s="234"/>
      <c r="U144" s="235"/>
      <c r="V144" s="236"/>
      <c r="W144" s="229"/>
      <c r="X144" s="230"/>
      <c r="Y144" s="229"/>
      <c r="Z144" s="230"/>
      <c r="AA144" s="229"/>
      <c r="AB144" s="230"/>
      <c r="AC144" s="26"/>
      <c r="AD144" s="3"/>
      <c r="AE144" s="13"/>
      <c r="AF144" s="15"/>
    </row>
    <row r="145" spans="2:32">
      <c r="B145" s="24"/>
      <c r="C145" s="26" t="s">
        <v>287</v>
      </c>
      <c r="D145" s="66"/>
      <c r="E145" s="67"/>
      <c r="F145" s="67"/>
      <c r="G145" s="67"/>
      <c r="H145" s="67"/>
      <c r="I145" s="67"/>
      <c r="J145" s="67"/>
      <c r="K145" s="67"/>
      <c r="L145" s="68"/>
      <c r="M145" s="13"/>
      <c r="N145" s="3"/>
      <c r="O145" s="13"/>
      <c r="P145" s="15"/>
      <c r="R145" s="18" t="s">
        <v>3</v>
      </c>
      <c r="S145" s="35" t="s">
        <v>27</v>
      </c>
      <c r="T145" s="35" t="s">
        <v>26</v>
      </c>
      <c r="U145" s="32"/>
      <c r="V145" s="168"/>
      <c r="W145" s="32"/>
      <c r="X145" s="168"/>
      <c r="Y145" s="32"/>
      <c r="Z145" s="168"/>
      <c r="AA145" s="32"/>
      <c r="AB145" s="36"/>
      <c r="AC145" s="22" t="s">
        <v>14</v>
      </c>
      <c r="AD145" s="19" t="s">
        <v>15</v>
      </c>
      <c r="AE145" s="32" t="s">
        <v>16</v>
      </c>
      <c r="AF145" s="33"/>
    </row>
    <row r="146" spans="2:32">
      <c r="B146" s="24"/>
      <c r="C146" s="62" t="s">
        <v>289</v>
      </c>
      <c r="D146" s="238" t="s">
        <v>542</v>
      </c>
      <c r="E146" s="239"/>
      <c r="F146" s="239"/>
      <c r="G146" s="239"/>
      <c r="H146" s="239"/>
      <c r="I146" s="239"/>
      <c r="J146" s="239"/>
      <c r="K146" s="239"/>
      <c r="L146" s="240"/>
      <c r="M146" s="13"/>
      <c r="N146" s="3"/>
      <c r="O146" s="13"/>
      <c r="P146" s="15"/>
      <c r="R146" s="24"/>
      <c r="S146" s="40" t="s">
        <v>186</v>
      </c>
      <c r="T146" s="40" t="s">
        <v>319</v>
      </c>
      <c r="U146" s="41"/>
      <c r="V146" s="41"/>
      <c r="W146" s="41"/>
      <c r="X146" s="41"/>
      <c r="Y146" s="41"/>
      <c r="Z146" s="41"/>
      <c r="AA146" s="41"/>
      <c r="AB146" s="42"/>
      <c r="AC146" s="13"/>
      <c r="AD146" s="3"/>
      <c r="AE146" s="13"/>
      <c r="AF146" s="15"/>
    </row>
    <row r="147" spans="2:32">
      <c r="B147" s="24"/>
      <c r="C147" s="62"/>
      <c r="D147" s="238"/>
      <c r="E147" s="239"/>
      <c r="F147" s="239"/>
      <c r="G147" s="239"/>
      <c r="H147" s="239"/>
      <c r="I147" s="239"/>
      <c r="J147" s="239"/>
      <c r="K147" s="239"/>
      <c r="L147" s="240"/>
      <c r="M147" s="13"/>
      <c r="N147" s="3"/>
      <c r="O147" s="13"/>
      <c r="P147" s="15"/>
      <c r="R147" s="24"/>
      <c r="S147" s="40" t="s">
        <v>125</v>
      </c>
      <c r="T147" s="40"/>
      <c r="U147" s="41"/>
      <c r="V147" s="41"/>
      <c r="W147" s="41"/>
      <c r="X147" s="41"/>
      <c r="Y147" s="41"/>
      <c r="Z147" s="41"/>
      <c r="AA147" s="41"/>
      <c r="AB147" s="42"/>
      <c r="AC147" s="13"/>
      <c r="AD147" s="3"/>
      <c r="AE147" s="13"/>
      <c r="AF147" s="15"/>
    </row>
    <row r="148" spans="2:32">
      <c r="B148" s="24"/>
      <c r="C148" s="62"/>
      <c r="D148" s="238"/>
      <c r="E148" s="239"/>
      <c r="F148" s="239"/>
      <c r="G148" s="239"/>
      <c r="H148" s="239"/>
      <c r="I148" s="239"/>
      <c r="J148" s="239"/>
      <c r="K148" s="239"/>
      <c r="L148" s="240"/>
      <c r="M148" s="13"/>
      <c r="N148" s="3"/>
      <c r="O148" s="13"/>
      <c r="P148" s="15"/>
      <c r="R148" s="24"/>
      <c r="S148" s="40" t="s">
        <v>137</v>
      </c>
      <c r="T148" s="238" t="s">
        <v>543</v>
      </c>
      <c r="U148" s="239"/>
      <c r="V148" s="239"/>
      <c r="W148" s="239"/>
      <c r="X148" s="239"/>
      <c r="Y148" s="239"/>
      <c r="Z148" s="239"/>
      <c r="AA148" s="239"/>
      <c r="AB148" s="240"/>
      <c r="AC148" s="13"/>
      <c r="AD148" s="3"/>
      <c r="AE148" s="13"/>
      <c r="AF148" s="15"/>
    </row>
    <row r="149" spans="2:32" ht="13.2" customHeight="1">
      <c r="B149" s="24"/>
      <c r="C149" s="62"/>
      <c r="D149" s="238"/>
      <c r="E149" s="239"/>
      <c r="F149" s="239"/>
      <c r="G149" s="239"/>
      <c r="H149" s="239"/>
      <c r="I149" s="239"/>
      <c r="J149" s="239"/>
      <c r="K149" s="239"/>
      <c r="L149" s="240"/>
      <c r="M149" s="13"/>
      <c r="N149" s="3"/>
      <c r="O149" s="13"/>
      <c r="P149" s="15"/>
      <c r="R149" s="24"/>
      <c r="S149" s="40"/>
      <c r="T149" s="238"/>
      <c r="U149" s="239"/>
      <c r="V149" s="239"/>
      <c r="W149" s="239"/>
      <c r="X149" s="239"/>
      <c r="Y149" s="239"/>
      <c r="Z149" s="239"/>
      <c r="AA149" s="239"/>
      <c r="AB149" s="240"/>
      <c r="AC149" s="13"/>
      <c r="AD149" s="3"/>
      <c r="AE149" s="13"/>
      <c r="AF149" s="15"/>
    </row>
    <row r="150" spans="2:32">
      <c r="B150" s="24"/>
      <c r="C150" s="62" t="s">
        <v>290</v>
      </c>
      <c r="D150" s="238" t="s">
        <v>534</v>
      </c>
      <c r="E150" s="239"/>
      <c r="F150" s="239"/>
      <c r="G150" s="239"/>
      <c r="H150" s="239"/>
      <c r="I150" s="239"/>
      <c r="J150" s="239"/>
      <c r="K150" s="239"/>
      <c r="L150" s="240"/>
      <c r="M150" s="13"/>
      <c r="N150" s="3"/>
      <c r="O150" s="13"/>
      <c r="P150" s="15"/>
      <c r="R150" s="24"/>
      <c r="S150" s="40"/>
      <c r="T150" s="238"/>
      <c r="U150" s="239"/>
      <c r="V150" s="239"/>
      <c r="W150" s="239"/>
      <c r="X150" s="239"/>
      <c r="Y150" s="239"/>
      <c r="Z150" s="239"/>
      <c r="AA150" s="239"/>
      <c r="AB150" s="240"/>
      <c r="AC150" s="13"/>
      <c r="AD150" s="3"/>
      <c r="AE150" s="13"/>
      <c r="AF150" s="15"/>
    </row>
    <row r="151" spans="2:32">
      <c r="B151" s="24"/>
      <c r="C151" s="62"/>
      <c r="D151" s="238"/>
      <c r="E151" s="239"/>
      <c r="F151" s="239"/>
      <c r="G151" s="239"/>
      <c r="H151" s="239"/>
      <c r="I151" s="239"/>
      <c r="J151" s="239"/>
      <c r="K151" s="239"/>
      <c r="L151" s="240"/>
      <c r="M151" s="13"/>
      <c r="N151" s="3"/>
      <c r="O151" s="13"/>
      <c r="P151" s="15"/>
      <c r="R151" s="24"/>
      <c r="S151" s="40"/>
      <c r="T151" s="238"/>
      <c r="U151" s="239"/>
      <c r="V151" s="239"/>
      <c r="W151" s="239"/>
      <c r="X151" s="239"/>
      <c r="Y151" s="239"/>
      <c r="Z151" s="239"/>
      <c r="AA151" s="239"/>
      <c r="AB151" s="240"/>
      <c r="AC151" s="13"/>
      <c r="AD151" s="3"/>
      <c r="AE151" s="13"/>
      <c r="AF151" s="15"/>
    </row>
    <row r="152" spans="2:32">
      <c r="B152" s="24"/>
      <c r="C152" s="62" t="s">
        <v>291</v>
      </c>
      <c r="D152" s="238" t="s">
        <v>581</v>
      </c>
      <c r="E152" s="239"/>
      <c r="F152" s="239"/>
      <c r="G152" s="239"/>
      <c r="H152" s="239"/>
      <c r="I152" s="239"/>
      <c r="J152" s="239"/>
      <c r="K152" s="239"/>
      <c r="L152" s="240"/>
      <c r="M152" s="13"/>
      <c r="N152" s="3"/>
      <c r="O152" s="13"/>
      <c r="P152" s="15"/>
      <c r="R152" s="24"/>
      <c r="S152" s="40"/>
      <c r="T152" s="238"/>
      <c r="U152" s="239"/>
      <c r="V152" s="239"/>
      <c r="W152" s="239"/>
      <c r="X152" s="239"/>
      <c r="Y152" s="239"/>
      <c r="Z152" s="239"/>
      <c r="AA152" s="239"/>
      <c r="AB152" s="240"/>
      <c r="AC152" s="13"/>
      <c r="AD152" s="3"/>
      <c r="AE152" s="13"/>
      <c r="AF152" s="15"/>
    </row>
    <row r="153" spans="2:32">
      <c r="B153" s="24"/>
      <c r="C153" s="62"/>
      <c r="D153" s="238"/>
      <c r="E153" s="239"/>
      <c r="F153" s="239"/>
      <c r="G153" s="239"/>
      <c r="H153" s="239"/>
      <c r="I153" s="239"/>
      <c r="J153" s="239"/>
      <c r="K153" s="239"/>
      <c r="L153" s="240"/>
      <c r="M153" s="13"/>
      <c r="N153" s="3"/>
      <c r="O153" s="13"/>
      <c r="P153" s="15"/>
      <c r="R153" s="24"/>
      <c r="S153" s="40" t="s">
        <v>146</v>
      </c>
      <c r="T153" s="40" t="s">
        <v>576</v>
      </c>
      <c r="U153" s="41"/>
      <c r="V153" s="41"/>
      <c r="W153" s="41"/>
      <c r="X153" s="41"/>
      <c r="Y153" s="41"/>
      <c r="Z153" s="41"/>
      <c r="AA153" s="41"/>
      <c r="AB153" s="42"/>
      <c r="AC153" s="13"/>
      <c r="AD153" s="3"/>
      <c r="AE153" s="13"/>
      <c r="AF153" s="15"/>
    </row>
    <row r="154" spans="2:32">
      <c r="B154" s="24"/>
      <c r="C154" s="62" t="s">
        <v>292</v>
      </c>
      <c r="D154" s="238" t="s">
        <v>361</v>
      </c>
      <c r="E154" s="239"/>
      <c r="F154" s="239"/>
      <c r="G154" s="239"/>
      <c r="H154" s="239"/>
      <c r="I154" s="239"/>
      <c r="J154" s="239"/>
      <c r="K154" s="239"/>
      <c r="L154" s="240"/>
      <c r="M154" s="13"/>
      <c r="N154" s="3"/>
      <c r="O154" s="13"/>
      <c r="P154" s="15"/>
      <c r="R154" s="24"/>
      <c r="S154" s="40" t="s">
        <v>545</v>
      </c>
      <c r="T154" s="40" t="s">
        <v>547</v>
      </c>
      <c r="U154" s="41"/>
      <c r="V154" s="41"/>
      <c r="W154" s="41"/>
      <c r="X154" s="41"/>
      <c r="Y154" s="41"/>
      <c r="Z154" s="41"/>
      <c r="AA154" s="41"/>
      <c r="AB154" s="42"/>
      <c r="AC154" s="13"/>
      <c r="AD154" s="3"/>
      <c r="AE154" s="13"/>
      <c r="AF154" s="15"/>
    </row>
    <row r="155" spans="2:32">
      <c r="B155" s="24"/>
      <c r="C155" s="62"/>
      <c r="D155" s="238"/>
      <c r="E155" s="239"/>
      <c r="F155" s="239"/>
      <c r="G155" s="239"/>
      <c r="H155" s="239"/>
      <c r="I155" s="239"/>
      <c r="J155" s="239"/>
      <c r="K155" s="239"/>
      <c r="L155" s="240"/>
      <c r="M155" s="13"/>
      <c r="N155" s="3"/>
      <c r="O155" s="13"/>
      <c r="P155" s="15"/>
      <c r="R155" s="24">
        <v>3</v>
      </c>
      <c r="S155" s="40" t="s">
        <v>495</v>
      </c>
      <c r="T155" s="40" t="s">
        <v>546</v>
      </c>
      <c r="U155" s="41"/>
      <c r="V155" s="41"/>
      <c r="W155" s="41"/>
      <c r="X155" s="41"/>
      <c r="Y155" s="41"/>
      <c r="Z155" s="41"/>
      <c r="AA155" s="41"/>
      <c r="AB155" s="42"/>
      <c r="AC155" s="13">
        <v>50</v>
      </c>
      <c r="AD155" s="3">
        <f>AC155*R155</f>
        <v>150</v>
      </c>
      <c r="AE155" s="13"/>
      <c r="AF155" s="15"/>
    </row>
    <row r="156" spans="2:32">
      <c r="B156" s="24"/>
      <c r="C156" s="62"/>
      <c r="D156" s="238"/>
      <c r="E156" s="239"/>
      <c r="F156" s="239"/>
      <c r="G156" s="239"/>
      <c r="H156" s="239"/>
      <c r="I156" s="239"/>
      <c r="J156" s="239"/>
      <c r="K156" s="239"/>
      <c r="L156" s="240"/>
      <c r="M156" s="13"/>
      <c r="N156" s="3"/>
      <c r="O156" s="13"/>
      <c r="P156" s="15"/>
      <c r="R156" s="24">
        <v>1</v>
      </c>
      <c r="S156" s="40" t="s">
        <v>606</v>
      </c>
      <c r="T156" s="40"/>
      <c r="U156" s="41"/>
      <c r="V156" s="41"/>
      <c r="W156" s="41"/>
      <c r="X156" s="41"/>
      <c r="Y156" s="41"/>
      <c r="Z156" s="41"/>
      <c r="AA156" s="41"/>
      <c r="AB156" s="42"/>
      <c r="AC156" s="13">
        <v>25</v>
      </c>
      <c r="AD156" s="3">
        <f>AC156*R156</f>
        <v>25</v>
      </c>
      <c r="AE156" s="13"/>
      <c r="AF156" s="15"/>
    </row>
    <row r="157" spans="2:32" ht="13.2" customHeight="1">
      <c r="D157" s="107"/>
      <c r="E157" s="107"/>
      <c r="F157" s="107"/>
      <c r="G157" s="107"/>
      <c r="H157" s="107"/>
      <c r="I157" s="107"/>
      <c r="J157" s="107"/>
      <c r="K157" s="107"/>
      <c r="L157" s="106"/>
      <c r="R157" s="24"/>
      <c r="S157" s="40" t="s">
        <v>246</v>
      </c>
      <c r="T157" s="241" t="s">
        <v>320</v>
      </c>
      <c r="U157" s="242"/>
      <c r="V157" s="242"/>
      <c r="W157" s="242"/>
      <c r="X157" s="242"/>
      <c r="Y157" s="242"/>
      <c r="Z157" s="242"/>
      <c r="AA157" s="242"/>
      <c r="AB157" s="243"/>
      <c r="AC157" s="13"/>
      <c r="AD157" s="3"/>
      <c r="AE157" s="13"/>
      <c r="AF157" s="15"/>
    </row>
    <row r="158" spans="2:32">
      <c r="B158" s="24"/>
      <c r="C158" s="83" t="s">
        <v>272</v>
      </c>
      <c r="D158" s="40"/>
      <c r="E158" s="41"/>
      <c r="F158" s="41"/>
      <c r="G158" s="41"/>
      <c r="H158" s="41"/>
      <c r="I158" s="41"/>
      <c r="J158" s="41"/>
      <c r="K158" s="41"/>
      <c r="L158" s="42"/>
      <c r="M158" s="13"/>
      <c r="N158" s="3"/>
      <c r="O158" s="13"/>
      <c r="P158" s="15"/>
      <c r="R158" s="24"/>
      <c r="S158" s="40"/>
      <c r="T158" s="241"/>
      <c r="U158" s="242"/>
      <c r="V158" s="242"/>
      <c r="W158" s="242"/>
      <c r="X158" s="242"/>
      <c r="Y158" s="242"/>
      <c r="Z158" s="242"/>
      <c r="AA158" s="242"/>
      <c r="AB158" s="243"/>
      <c r="AC158" s="13"/>
      <c r="AD158" s="3"/>
      <c r="AE158" s="13"/>
      <c r="AF158" s="15"/>
    </row>
    <row r="159" spans="2:32">
      <c r="B159" s="24"/>
      <c r="C159" s="62" t="s">
        <v>273</v>
      </c>
      <c r="D159" s="66" t="s">
        <v>535</v>
      </c>
      <c r="E159" s="144"/>
      <c r="F159" s="144"/>
      <c r="G159" s="144"/>
      <c r="H159" s="144"/>
      <c r="I159" s="144"/>
      <c r="J159" s="144"/>
      <c r="K159" s="144"/>
      <c r="L159" s="145"/>
      <c r="M159" s="13"/>
      <c r="N159" s="3"/>
      <c r="O159" s="13"/>
      <c r="P159" s="15"/>
      <c r="R159" s="24"/>
      <c r="S159" s="40"/>
      <c r="T159" s="241"/>
      <c r="U159" s="242"/>
      <c r="V159" s="242"/>
      <c r="W159" s="242"/>
      <c r="X159" s="242"/>
      <c r="Y159" s="242"/>
      <c r="Z159" s="242"/>
      <c r="AA159" s="242"/>
      <c r="AB159" s="243"/>
      <c r="AC159" s="13"/>
      <c r="AD159" s="3"/>
      <c r="AE159" s="13"/>
      <c r="AF159" s="15"/>
    </row>
    <row r="160" spans="2:32">
      <c r="B160" s="24"/>
      <c r="C160" s="62" t="s">
        <v>274</v>
      </c>
      <c r="D160" s="66" t="s">
        <v>536</v>
      </c>
      <c r="E160" s="144"/>
      <c r="F160" s="144"/>
      <c r="G160" s="144"/>
      <c r="H160" s="144"/>
      <c r="I160" s="144"/>
      <c r="J160" s="144"/>
      <c r="K160" s="144"/>
      <c r="L160" s="145"/>
      <c r="M160" s="13"/>
      <c r="N160" s="3"/>
      <c r="O160" s="13"/>
      <c r="P160" s="15"/>
      <c r="R160" s="24"/>
      <c r="S160" s="40"/>
      <c r="T160" s="241"/>
      <c r="U160" s="242"/>
      <c r="V160" s="242"/>
      <c r="W160" s="242"/>
      <c r="X160" s="242"/>
      <c r="Y160" s="242"/>
      <c r="Z160" s="242"/>
      <c r="AA160" s="242"/>
      <c r="AB160" s="243"/>
      <c r="AC160" s="13"/>
      <c r="AD160" s="3"/>
      <c r="AE160" s="13"/>
      <c r="AF160" s="15"/>
    </row>
    <row r="161" spans="2:32">
      <c r="B161" s="24"/>
      <c r="C161" s="62" t="s">
        <v>275</v>
      </c>
      <c r="D161" s="238" t="s">
        <v>538</v>
      </c>
      <c r="E161" s="239"/>
      <c r="F161" s="239"/>
      <c r="G161" s="239"/>
      <c r="H161" s="239"/>
      <c r="I161" s="239"/>
      <c r="J161" s="239"/>
      <c r="K161" s="239"/>
      <c r="L161" s="240"/>
      <c r="M161" s="13"/>
      <c r="N161" s="3"/>
      <c r="O161" s="13"/>
      <c r="P161" s="15"/>
      <c r="R161" s="24"/>
      <c r="S161" s="26" t="s">
        <v>366</v>
      </c>
      <c r="T161" s="66"/>
      <c r="U161" s="67"/>
      <c r="V161" s="67"/>
      <c r="W161" s="67"/>
      <c r="X161" s="67"/>
      <c r="Y161" s="67"/>
      <c r="Z161" s="67"/>
      <c r="AA161" s="67"/>
      <c r="AB161" s="68"/>
      <c r="AC161" s="13"/>
      <c r="AD161" s="3"/>
      <c r="AE161" s="13"/>
      <c r="AF161" s="15"/>
    </row>
    <row r="162" spans="2:32" ht="13.2" customHeight="1">
      <c r="B162" s="24"/>
      <c r="C162" s="62"/>
      <c r="D162" s="238"/>
      <c r="E162" s="239"/>
      <c r="F162" s="239"/>
      <c r="G162" s="239"/>
      <c r="H162" s="239"/>
      <c r="I162" s="239"/>
      <c r="J162" s="239"/>
      <c r="K162" s="239"/>
      <c r="L162" s="240"/>
      <c r="M162" s="13"/>
      <c r="N162" s="3"/>
      <c r="O162" s="13"/>
      <c r="P162" s="15"/>
      <c r="R162" s="24"/>
      <c r="S162" s="62" t="s">
        <v>280</v>
      </c>
      <c r="T162" s="238" t="s">
        <v>362</v>
      </c>
      <c r="U162" s="239"/>
      <c r="V162" s="239"/>
      <c r="W162" s="239"/>
      <c r="X162" s="239"/>
      <c r="Y162" s="239"/>
      <c r="Z162" s="239"/>
      <c r="AA162" s="239"/>
      <c r="AB162" s="240"/>
      <c r="AC162" s="13"/>
      <c r="AD162" s="3"/>
      <c r="AE162" s="13"/>
      <c r="AF162" s="15"/>
    </row>
    <row r="163" spans="2:32">
      <c r="B163" s="24"/>
      <c r="C163" s="62" t="s">
        <v>276</v>
      </c>
      <c r="D163" s="238" t="s">
        <v>365</v>
      </c>
      <c r="E163" s="239"/>
      <c r="F163" s="239"/>
      <c r="G163" s="239"/>
      <c r="H163" s="239"/>
      <c r="I163" s="239"/>
      <c r="J163" s="239"/>
      <c r="K163" s="239"/>
      <c r="L163" s="240"/>
      <c r="M163" s="13"/>
      <c r="N163" s="3"/>
      <c r="O163" s="13"/>
      <c r="P163" s="15"/>
      <c r="R163" s="24"/>
      <c r="S163" s="62"/>
      <c r="T163" s="238"/>
      <c r="U163" s="239"/>
      <c r="V163" s="239"/>
      <c r="W163" s="239"/>
      <c r="X163" s="239"/>
      <c r="Y163" s="239"/>
      <c r="Z163" s="239"/>
      <c r="AA163" s="239"/>
      <c r="AB163" s="240"/>
      <c r="AC163" s="13"/>
      <c r="AD163" s="3"/>
      <c r="AE163" s="13"/>
      <c r="AF163" s="15"/>
    </row>
    <row r="164" spans="2:32">
      <c r="B164" s="24"/>
      <c r="C164" s="62"/>
      <c r="D164" s="238"/>
      <c r="E164" s="239"/>
      <c r="F164" s="239"/>
      <c r="G164" s="239"/>
      <c r="H164" s="239"/>
      <c r="I164" s="239"/>
      <c r="J164" s="239"/>
      <c r="K164" s="239"/>
      <c r="L164" s="240"/>
      <c r="M164" s="13"/>
      <c r="N164" s="3"/>
      <c r="O164" s="13"/>
      <c r="P164" s="15"/>
      <c r="R164" s="24"/>
      <c r="S164" s="62"/>
      <c r="T164" s="238"/>
      <c r="U164" s="239"/>
      <c r="V164" s="239"/>
      <c r="W164" s="239"/>
      <c r="X164" s="239"/>
      <c r="Y164" s="239"/>
      <c r="Z164" s="239"/>
      <c r="AA164" s="239"/>
      <c r="AB164" s="240"/>
      <c r="AC164" s="13"/>
      <c r="AD164" s="3"/>
      <c r="AE164" s="13"/>
      <c r="AF164" s="15"/>
    </row>
    <row r="165" spans="2:32" ht="13.2" customHeight="1">
      <c r="B165" s="24"/>
      <c r="C165" s="62"/>
      <c r="D165" s="238"/>
      <c r="E165" s="239"/>
      <c r="F165" s="239"/>
      <c r="G165" s="239"/>
      <c r="H165" s="239"/>
      <c r="I165" s="239"/>
      <c r="J165" s="239"/>
      <c r="K165" s="239"/>
      <c r="L165" s="240"/>
      <c r="M165" s="13"/>
      <c r="N165" s="3"/>
      <c r="O165" s="13"/>
      <c r="P165" s="15"/>
      <c r="R165" s="24"/>
      <c r="S165" s="62" t="s">
        <v>281</v>
      </c>
      <c r="T165" s="238" t="s">
        <v>532</v>
      </c>
      <c r="U165" s="239"/>
      <c r="V165" s="239"/>
      <c r="W165" s="239"/>
      <c r="X165" s="239"/>
      <c r="Y165" s="239"/>
      <c r="Z165" s="239"/>
      <c r="AA165" s="239"/>
      <c r="AB165" s="240"/>
      <c r="AC165" s="13"/>
      <c r="AD165" s="3"/>
      <c r="AE165" s="13"/>
      <c r="AF165" s="15"/>
    </row>
    <row r="166" spans="2:32">
      <c r="D166" s="107"/>
      <c r="E166" s="107"/>
      <c r="F166" s="107"/>
      <c r="G166" s="107"/>
      <c r="H166" s="107"/>
      <c r="I166" s="107"/>
      <c r="J166" s="107"/>
      <c r="K166" s="107"/>
      <c r="L166" s="106"/>
      <c r="R166" s="24"/>
      <c r="S166" s="62"/>
      <c r="T166" s="238"/>
      <c r="U166" s="239"/>
      <c r="V166" s="239"/>
      <c r="W166" s="239"/>
      <c r="X166" s="239"/>
      <c r="Y166" s="239"/>
      <c r="Z166" s="239"/>
      <c r="AA166" s="239"/>
      <c r="AB166" s="240"/>
      <c r="AC166" s="13"/>
      <c r="AD166" s="3"/>
      <c r="AE166" s="13"/>
      <c r="AF166" s="15"/>
    </row>
    <row r="167" spans="2:32" ht="13.2" customHeight="1">
      <c r="B167" s="24"/>
      <c r="C167" s="83" t="s">
        <v>522</v>
      </c>
      <c r="D167" s="40"/>
      <c r="E167" s="41"/>
      <c r="F167" s="41"/>
      <c r="G167" s="41"/>
      <c r="H167" s="41"/>
      <c r="I167" s="41"/>
      <c r="J167" s="41"/>
      <c r="K167" s="41"/>
      <c r="L167" s="42"/>
      <c r="M167" s="13"/>
      <c r="N167" s="3"/>
      <c r="O167" s="13"/>
      <c r="P167" s="15"/>
      <c r="R167" s="24"/>
      <c r="S167" s="62" t="s">
        <v>282</v>
      </c>
      <c r="T167" s="238" t="s">
        <v>363</v>
      </c>
      <c r="U167" s="239"/>
      <c r="V167" s="239"/>
      <c r="W167" s="239"/>
      <c r="X167" s="239"/>
      <c r="Y167" s="239"/>
      <c r="Z167" s="239"/>
      <c r="AA167" s="239"/>
      <c r="AB167" s="240"/>
      <c r="AC167" s="13"/>
      <c r="AD167" s="3"/>
      <c r="AE167" s="13"/>
      <c r="AF167" s="15"/>
    </row>
    <row r="168" spans="2:32">
      <c r="B168" s="24"/>
      <c r="C168" s="62" t="s">
        <v>523</v>
      </c>
      <c r="D168" s="238" t="s">
        <v>524</v>
      </c>
      <c r="E168" s="239"/>
      <c r="F168" s="239"/>
      <c r="G168" s="239"/>
      <c r="H168" s="239"/>
      <c r="I168" s="239"/>
      <c r="J168" s="239"/>
      <c r="K168" s="239"/>
      <c r="L168" s="240"/>
      <c r="M168" s="13"/>
      <c r="N168" s="3"/>
      <c r="O168" s="13"/>
      <c r="P168" s="15"/>
      <c r="R168" s="24"/>
      <c r="S168" s="62"/>
      <c r="T168" s="238"/>
      <c r="U168" s="239"/>
      <c r="V168" s="239"/>
      <c r="W168" s="239"/>
      <c r="X168" s="239"/>
      <c r="Y168" s="239"/>
      <c r="Z168" s="239"/>
      <c r="AA168" s="239"/>
      <c r="AB168" s="240"/>
      <c r="AC168" s="13"/>
      <c r="AD168" s="3"/>
      <c r="AE168" s="13"/>
      <c r="AF168" s="15"/>
    </row>
    <row r="169" spans="2:32">
      <c r="B169" s="24"/>
      <c r="C169" s="62"/>
      <c r="D169" s="238"/>
      <c r="E169" s="239"/>
      <c r="F169" s="239"/>
      <c r="G169" s="239"/>
      <c r="H169" s="239"/>
      <c r="I169" s="239"/>
      <c r="J169" s="239"/>
      <c r="K169" s="239"/>
      <c r="L169" s="240"/>
      <c r="M169" s="13"/>
      <c r="N169" s="3"/>
      <c r="O169" s="13"/>
      <c r="P169" s="15"/>
      <c r="R169" s="24"/>
      <c r="S169" s="62"/>
      <c r="T169" s="238"/>
      <c r="U169" s="239"/>
      <c r="V169" s="239"/>
      <c r="W169" s="239"/>
      <c r="X169" s="239"/>
      <c r="Y169" s="239"/>
      <c r="Z169" s="239"/>
      <c r="AA169" s="239"/>
      <c r="AB169" s="240"/>
      <c r="AC169" s="13"/>
      <c r="AD169" s="3"/>
      <c r="AE169" s="13"/>
      <c r="AF169" s="15"/>
    </row>
    <row r="170" spans="2:32" ht="13.2" customHeight="1">
      <c r="B170" s="24"/>
      <c r="C170" s="62"/>
      <c r="D170" s="238"/>
      <c r="E170" s="239"/>
      <c r="F170" s="239"/>
      <c r="G170" s="239"/>
      <c r="H170" s="239"/>
      <c r="I170" s="239"/>
      <c r="J170" s="239"/>
      <c r="K170" s="239"/>
      <c r="L170" s="240"/>
      <c r="M170" s="13"/>
      <c r="N170" s="3"/>
      <c r="O170" s="13"/>
      <c r="P170" s="15"/>
      <c r="R170" s="24"/>
      <c r="S170" s="62" t="s">
        <v>283</v>
      </c>
      <c r="T170" s="238" t="s">
        <v>537</v>
      </c>
      <c r="U170" s="239"/>
      <c r="V170" s="239"/>
      <c r="W170" s="239"/>
      <c r="X170" s="239"/>
      <c r="Y170" s="239"/>
      <c r="Z170" s="239"/>
      <c r="AA170" s="239"/>
      <c r="AB170" s="240"/>
      <c r="AC170" s="13"/>
      <c r="AD170" s="3"/>
      <c r="AE170" s="13"/>
      <c r="AF170" s="15"/>
    </row>
    <row r="171" spans="2:32">
      <c r="B171" s="24"/>
      <c r="C171" s="62" t="s">
        <v>525</v>
      </c>
      <c r="D171" s="238" t="s">
        <v>539</v>
      </c>
      <c r="E171" s="239"/>
      <c r="F171" s="239"/>
      <c r="G171" s="239"/>
      <c r="H171" s="239"/>
      <c r="I171" s="239"/>
      <c r="J171" s="239"/>
      <c r="K171" s="239"/>
      <c r="L171" s="240"/>
      <c r="M171" s="13"/>
      <c r="N171" s="3"/>
      <c r="O171" s="13"/>
      <c r="P171" s="15"/>
      <c r="R171" s="24"/>
      <c r="S171" s="62"/>
      <c r="T171" s="238"/>
      <c r="U171" s="239"/>
      <c r="V171" s="239"/>
      <c r="W171" s="239"/>
      <c r="X171" s="239"/>
      <c r="Y171" s="239"/>
      <c r="Z171" s="239"/>
      <c r="AA171" s="239"/>
      <c r="AB171" s="240"/>
      <c r="AC171" s="13"/>
      <c r="AD171" s="3"/>
      <c r="AE171" s="13"/>
      <c r="AF171" s="15"/>
    </row>
    <row r="172" spans="2:32">
      <c r="B172" s="24"/>
      <c r="C172" s="62"/>
      <c r="D172" s="238"/>
      <c r="E172" s="239"/>
      <c r="F172" s="239"/>
      <c r="G172" s="239"/>
      <c r="H172" s="239"/>
      <c r="I172" s="239"/>
      <c r="J172" s="239"/>
      <c r="K172" s="239"/>
      <c r="L172" s="240"/>
      <c r="M172" s="13"/>
      <c r="N172" s="3"/>
      <c r="O172" s="13"/>
      <c r="P172" s="15"/>
      <c r="R172" s="24"/>
      <c r="S172" s="26" t="s">
        <v>287</v>
      </c>
      <c r="T172" s="66"/>
      <c r="U172" s="67"/>
      <c r="V172" s="67"/>
      <c r="W172" s="67"/>
      <c r="X172" s="67"/>
      <c r="Y172" s="67"/>
      <c r="Z172" s="67"/>
      <c r="AA172" s="67"/>
      <c r="AB172" s="68"/>
      <c r="AC172" s="13"/>
      <c r="AD172" s="3"/>
      <c r="AE172" s="13"/>
      <c r="AF172" s="15"/>
    </row>
    <row r="173" spans="2:32" ht="13.2" customHeight="1">
      <c r="B173" s="24"/>
      <c r="C173" s="62" t="s">
        <v>526</v>
      </c>
      <c r="D173" s="66" t="s">
        <v>540</v>
      </c>
      <c r="E173" s="144"/>
      <c r="F173" s="144"/>
      <c r="G173" s="144"/>
      <c r="H173" s="144"/>
      <c r="I173" s="144"/>
      <c r="J173" s="144"/>
      <c r="K173" s="144"/>
      <c r="L173" s="145"/>
      <c r="M173" s="13"/>
      <c r="N173" s="3"/>
      <c r="O173" s="13"/>
      <c r="P173" s="15"/>
      <c r="R173" s="24"/>
      <c r="S173" s="62" t="s">
        <v>289</v>
      </c>
      <c r="T173" s="238" t="s">
        <v>542</v>
      </c>
      <c r="U173" s="239"/>
      <c r="V173" s="239"/>
      <c r="W173" s="239"/>
      <c r="X173" s="239"/>
      <c r="Y173" s="239"/>
      <c r="Z173" s="239"/>
      <c r="AA173" s="239"/>
      <c r="AB173" s="240"/>
      <c r="AC173" s="13"/>
      <c r="AD173" s="3"/>
      <c r="AE173" s="13"/>
      <c r="AF173" s="15"/>
    </row>
    <row r="174" spans="2:32">
      <c r="B174" s="24"/>
      <c r="C174" s="62" t="s">
        <v>527</v>
      </c>
      <c r="D174" s="238" t="s">
        <v>528</v>
      </c>
      <c r="E174" s="239"/>
      <c r="F174" s="239"/>
      <c r="G174" s="239"/>
      <c r="H174" s="239"/>
      <c r="I174" s="239"/>
      <c r="J174" s="239"/>
      <c r="K174" s="239"/>
      <c r="L174" s="240"/>
      <c r="M174" s="13"/>
      <c r="N174" s="3"/>
      <c r="O174" s="13"/>
      <c r="P174" s="15"/>
      <c r="R174" s="24"/>
      <c r="S174" s="62"/>
      <c r="T174" s="238"/>
      <c r="U174" s="239"/>
      <c r="V174" s="239"/>
      <c r="W174" s="239"/>
      <c r="X174" s="239"/>
      <c r="Y174" s="239"/>
      <c r="Z174" s="239"/>
      <c r="AA174" s="239"/>
      <c r="AB174" s="240"/>
      <c r="AC174" s="13"/>
      <c r="AD174" s="3"/>
      <c r="AE174" s="13"/>
      <c r="AF174" s="15"/>
    </row>
    <row r="175" spans="2:32">
      <c r="B175" s="24"/>
      <c r="C175" s="62"/>
      <c r="D175" s="238"/>
      <c r="E175" s="239"/>
      <c r="F175" s="239"/>
      <c r="G175" s="239"/>
      <c r="H175" s="239"/>
      <c r="I175" s="239"/>
      <c r="J175" s="239"/>
      <c r="K175" s="239"/>
      <c r="L175" s="240"/>
      <c r="M175" s="13"/>
      <c r="N175" s="3"/>
      <c r="O175" s="13"/>
      <c r="P175" s="15"/>
      <c r="R175" s="24"/>
      <c r="S175" s="62"/>
      <c r="T175" s="238"/>
      <c r="U175" s="239"/>
      <c r="V175" s="239"/>
      <c r="W175" s="239"/>
      <c r="X175" s="239"/>
      <c r="Y175" s="239"/>
      <c r="Z175" s="239"/>
      <c r="AA175" s="239"/>
      <c r="AB175" s="240"/>
      <c r="AC175" s="13"/>
      <c r="AD175" s="3"/>
      <c r="AE175" s="13"/>
      <c r="AF175" s="15"/>
    </row>
    <row r="176" spans="2:32">
      <c r="B176" s="24"/>
      <c r="C176" s="62"/>
      <c r="D176" s="238"/>
      <c r="E176" s="239"/>
      <c r="F176" s="239"/>
      <c r="G176" s="239"/>
      <c r="H176" s="239"/>
      <c r="I176" s="239"/>
      <c r="J176" s="239"/>
      <c r="K176" s="239"/>
      <c r="L176" s="240"/>
      <c r="M176" s="13"/>
      <c r="N176" s="3"/>
      <c r="O176" s="13"/>
      <c r="P176" s="15"/>
      <c r="R176" s="24"/>
      <c r="S176" s="62"/>
      <c r="T176" s="238"/>
      <c r="U176" s="239"/>
      <c r="V176" s="239"/>
      <c r="W176" s="239"/>
      <c r="X176" s="239"/>
      <c r="Y176" s="239"/>
      <c r="Z176" s="239"/>
      <c r="AA176" s="239"/>
      <c r="AB176" s="240"/>
      <c r="AC176" s="13"/>
      <c r="AD176" s="3"/>
      <c r="AE176" s="13"/>
      <c r="AF176" s="15"/>
    </row>
    <row r="177" spans="2:32" ht="13.2" customHeight="1">
      <c r="R177" s="24"/>
      <c r="S177" s="62" t="s">
        <v>290</v>
      </c>
      <c r="T177" s="238" t="s">
        <v>534</v>
      </c>
      <c r="U177" s="239"/>
      <c r="V177" s="239"/>
      <c r="W177" s="239"/>
      <c r="X177" s="239"/>
      <c r="Y177" s="239"/>
      <c r="Z177" s="239"/>
      <c r="AA177" s="239"/>
      <c r="AB177" s="240"/>
      <c r="AC177" s="13"/>
      <c r="AD177" s="3"/>
      <c r="AE177" s="13"/>
      <c r="AF177" s="15"/>
    </row>
    <row r="178" spans="2:32">
      <c r="B178" s="24"/>
      <c r="C178" s="83" t="s">
        <v>518</v>
      </c>
      <c r="D178" s="40"/>
      <c r="E178" s="41"/>
      <c r="F178" s="41"/>
      <c r="G178" s="41"/>
      <c r="H178" s="41"/>
      <c r="I178" s="41"/>
      <c r="J178" s="41"/>
      <c r="K178" s="41"/>
      <c r="L178" s="42"/>
      <c r="M178" s="13"/>
      <c r="N178" s="3"/>
      <c r="O178" s="13"/>
      <c r="P178" s="15"/>
      <c r="R178" s="24"/>
      <c r="S178" s="62"/>
      <c r="T178" s="238"/>
      <c r="U178" s="239"/>
      <c r="V178" s="239"/>
      <c r="W178" s="239"/>
      <c r="X178" s="239"/>
      <c r="Y178" s="239"/>
      <c r="Z178" s="239"/>
      <c r="AA178" s="239"/>
      <c r="AB178" s="240"/>
      <c r="AC178" s="13"/>
      <c r="AD178" s="3"/>
      <c r="AE178" s="13"/>
      <c r="AF178" s="15"/>
    </row>
    <row r="179" spans="2:32" ht="13.2" customHeight="1">
      <c r="B179" s="24"/>
      <c r="C179" s="62" t="s">
        <v>353</v>
      </c>
      <c r="D179" s="238" t="s">
        <v>529</v>
      </c>
      <c r="E179" s="239"/>
      <c r="F179" s="239"/>
      <c r="G179" s="239"/>
      <c r="H179" s="239"/>
      <c r="I179" s="239"/>
      <c r="J179" s="239"/>
      <c r="K179" s="239"/>
      <c r="L179" s="240"/>
      <c r="M179" s="13"/>
      <c r="N179" s="3"/>
      <c r="O179" s="13"/>
      <c r="P179" s="15"/>
      <c r="R179" s="24"/>
      <c r="S179" s="62" t="s">
        <v>291</v>
      </c>
      <c r="T179" s="238" t="s">
        <v>581</v>
      </c>
      <c r="U179" s="239"/>
      <c r="V179" s="239"/>
      <c r="W179" s="239"/>
      <c r="X179" s="239"/>
      <c r="Y179" s="239"/>
      <c r="Z179" s="239"/>
      <c r="AA179" s="239"/>
      <c r="AB179" s="240"/>
      <c r="AC179" s="13"/>
      <c r="AD179" s="3"/>
      <c r="AE179" s="13"/>
      <c r="AF179" s="15"/>
    </row>
    <row r="180" spans="2:32">
      <c r="B180" s="24"/>
      <c r="C180" s="62"/>
      <c r="D180" s="238"/>
      <c r="E180" s="239"/>
      <c r="F180" s="239"/>
      <c r="G180" s="239"/>
      <c r="H180" s="239"/>
      <c r="I180" s="239"/>
      <c r="J180" s="239"/>
      <c r="K180" s="239"/>
      <c r="L180" s="240"/>
      <c r="M180" s="13"/>
      <c r="N180" s="3"/>
      <c r="O180" s="13"/>
      <c r="P180" s="15"/>
      <c r="R180" s="24"/>
      <c r="S180" s="62"/>
      <c r="T180" s="238"/>
      <c r="U180" s="239"/>
      <c r="V180" s="239"/>
      <c r="W180" s="239"/>
      <c r="X180" s="239"/>
      <c r="Y180" s="239"/>
      <c r="Z180" s="239"/>
      <c r="AA180" s="239"/>
      <c r="AB180" s="240"/>
      <c r="AC180" s="13"/>
      <c r="AD180" s="3"/>
      <c r="AE180" s="13"/>
      <c r="AF180" s="15"/>
    </row>
    <row r="181" spans="2:32" ht="13.2" customHeight="1">
      <c r="B181" s="24"/>
      <c r="C181" s="62"/>
      <c r="D181" s="238"/>
      <c r="E181" s="239"/>
      <c r="F181" s="239"/>
      <c r="G181" s="239"/>
      <c r="H181" s="239"/>
      <c r="I181" s="239"/>
      <c r="J181" s="239"/>
      <c r="K181" s="239"/>
      <c r="L181" s="240"/>
      <c r="M181" s="13"/>
      <c r="N181" s="3"/>
      <c r="O181" s="13"/>
      <c r="P181" s="15"/>
      <c r="R181" s="24"/>
      <c r="S181" s="62" t="s">
        <v>292</v>
      </c>
      <c r="T181" s="238" t="s">
        <v>361</v>
      </c>
      <c r="U181" s="239"/>
      <c r="V181" s="239"/>
      <c r="W181" s="239"/>
      <c r="X181" s="239"/>
      <c r="Y181" s="239"/>
      <c r="Z181" s="239"/>
      <c r="AA181" s="239"/>
      <c r="AB181" s="240"/>
      <c r="AC181" s="13"/>
      <c r="AD181" s="3"/>
      <c r="AE181" s="13"/>
      <c r="AF181" s="15"/>
    </row>
    <row r="182" spans="2:32">
      <c r="B182" s="24"/>
      <c r="C182" s="62" t="s">
        <v>354</v>
      </c>
      <c r="D182" s="238" t="s">
        <v>541</v>
      </c>
      <c r="E182" s="239"/>
      <c r="F182" s="239"/>
      <c r="G182" s="239"/>
      <c r="H182" s="239"/>
      <c r="I182" s="239"/>
      <c r="J182" s="239"/>
      <c r="K182" s="239"/>
      <c r="L182" s="240"/>
      <c r="M182" s="13"/>
      <c r="N182" s="3"/>
      <c r="O182" s="13"/>
      <c r="P182" s="15"/>
      <c r="R182" s="24"/>
      <c r="S182" s="62"/>
      <c r="T182" s="238"/>
      <c r="U182" s="239"/>
      <c r="V182" s="239"/>
      <c r="W182" s="239"/>
      <c r="X182" s="239"/>
      <c r="Y182" s="239"/>
      <c r="Z182" s="239"/>
      <c r="AA182" s="239"/>
      <c r="AB182" s="240"/>
      <c r="AC182" s="13"/>
      <c r="AD182" s="3"/>
      <c r="AE182" s="13"/>
      <c r="AF182" s="15"/>
    </row>
    <row r="183" spans="2:32">
      <c r="B183" s="24"/>
      <c r="C183" s="62"/>
      <c r="D183" s="238"/>
      <c r="E183" s="239"/>
      <c r="F183" s="239"/>
      <c r="G183" s="239"/>
      <c r="H183" s="239"/>
      <c r="I183" s="239"/>
      <c r="J183" s="239"/>
      <c r="K183" s="239"/>
      <c r="L183" s="240"/>
      <c r="M183" s="13"/>
      <c r="N183" s="3"/>
      <c r="O183" s="13"/>
      <c r="P183" s="15"/>
      <c r="R183" s="24"/>
      <c r="S183" s="62"/>
      <c r="T183" s="238"/>
      <c r="U183" s="239"/>
      <c r="V183" s="239"/>
      <c r="W183" s="239"/>
      <c r="X183" s="239"/>
      <c r="Y183" s="239"/>
      <c r="Z183" s="239"/>
      <c r="AA183" s="239"/>
      <c r="AB183" s="240"/>
      <c r="AC183" s="13"/>
      <c r="AD183" s="3"/>
      <c r="AE183" s="13"/>
      <c r="AF183" s="15"/>
    </row>
    <row r="184" spans="2:32">
      <c r="B184" s="24"/>
      <c r="C184" s="62" t="s">
        <v>355</v>
      </c>
      <c r="D184" s="238" t="s">
        <v>530</v>
      </c>
      <c r="E184" s="239"/>
      <c r="F184" s="239"/>
      <c r="G184" s="239"/>
      <c r="H184" s="239"/>
      <c r="I184" s="239"/>
      <c r="J184" s="239"/>
      <c r="K184" s="239"/>
      <c r="L184" s="240"/>
      <c r="M184" s="13"/>
      <c r="N184" s="3"/>
      <c r="O184" s="13"/>
      <c r="P184" s="15"/>
      <c r="R184" s="24"/>
      <c r="S184" s="83" t="s">
        <v>272</v>
      </c>
      <c r="T184" s="40"/>
      <c r="U184" s="41"/>
      <c r="V184" s="41"/>
      <c r="W184" s="41"/>
      <c r="X184" s="41"/>
      <c r="Y184" s="41"/>
      <c r="Z184" s="41"/>
      <c r="AA184" s="41"/>
      <c r="AB184" s="42"/>
      <c r="AC184" s="13"/>
      <c r="AD184" s="3"/>
      <c r="AE184" s="13"/>
      <c r="AF184" s="15"/>
    </row>
    <row r="185" spans="2:32">
      <c r="B185" s="24"/>
      <c r="C185" s="62"/>
      <c r="D185" s="238"/>
      <c r="E185" s="239"/>
      <c r="F185" s="239"/>
      <c r="G185" s="239"/>
      <c r="H185" s="239"/>
      <c r="I185" s="239"/>
      <c r="J185" s="239"/>
      <c r="K185" s="239"/>
      <c r="L185" s="240"/>
      <c r="M185" s="13"/>
      <c r="N185" s="3"/>
      <c r="O185" s="13"/>
      <c r="P185" s="15"/>
      <c r="R185" s="24"/>
      <c r="S185" s="62" t="s">
        <v>273</v>
      </c>
      <c r="T185" s="66" t="s">
        <v>535</v>
      </c>
      <c r="U185" s="170"/>
      <c r="V185" s="170"/>
      <c r="W185" s="170"/>
      <c r="X185" s="170"/>
      <c r="Y185" s="170"/>
      <c r="Z185" s="170"/>
      <c r="AA185" s="170"/>
      <c r="AB185" s="171"/>
      <c r="AC185" s="13"/>
      <c r="AD185" s="3"/>
      <c r="AE185" s="13"/>
      <c r="AF185" s="15"/>
    </row>
    <row r="186" spans="2:32">
      <c r="B186" s="24"/>
      <c r="C186" s="62"/>
      <c r="D186" s="238"/>
      <c r="E186" s="239"/>
      <c r="F186" s="239"/>
      <c r="G186" s="239"/>
      <c r="H186" s="239"/>
      <c r="I186" s="239"/>
      <c r="J186" s="239"/>
      <c r="K186" s="239"/>
      <c r="L186" s="240"/>
      <c r="M186" s="13"/>
      <c r="N186" s="3"/>
      <c r="O186" s="13"/>
      <c r="P186" s="15"/>
      <c r="R186" s="24"/>
      <c r="S186" s="62" t="s">
        <v>274</v>
      </c>
      <c r="T186" s="66" t="s">
        <v>536</v>
      </c>
      <c r="U186" s="170"/>
      <c r="V186" s="170"/>
      <c r="W186" s="170"/>
      <c r="X186" s="170"/>
      <c r="Y186" s="170"/>
      <c r="Z186" s="170"/>
      <c r="AA186" s="170"/>
      <c r="AB186" s="171"/>
      <c r="AC186" s="13"/>
      <c r="AD186" s="3"/>
      <c r="AE186" s="13"/>
      <c r="AF186" s="15"/>
    </row>
    <row r="187" spans="2:32" ht="13.2" customHeight="1">
      <c r="B187" s="24"/>
      <c r="C187" s="62" t="s">
        <v>356</v>
      </c>
      <c r="D187" s="238" t="s">
        <v>531</v>
      </c>
      <c r="E187" s="239"/>
      <c r="F187" s="239"/>
      <c r="G187" s="239"/>
      <c r="H187" s="239"/>
      <c r="I187" s="239"/>
      <c r="J187" s="239"/>
      <c r="K187" s="239"/>
      <c r="L187" s="240"/>
      <c r="M187" s="13"/>
      <c r="N187" s="3"/>
      <c r="O187" s="13"/>
      <c r="P187" s="15"/>
      <c r="R187" s="24"/>
      <c r="S187" s="62" t="s">
        <v>275</v>
      </c>
      <c r="T187" s="238" t="s">
        <v>538</v>
      </c>
      <c r="U187" s="239"/>
      <c r="V187" s="239"/>
      <c r="W187" s="239"/>
      <c r="X187" s="239"/>
      <c r="Y187" s="239"/>
      <c r="Z187" s="239"/>
      <c r="AA187" s="239"/>
      <c r="AB187" s="240"/>
      <c r="AC187" s="13"/>
      <c r="AD187" s="3"/>
      <c r="AE187" s="13"/>
      <c r="AF187" s="15"/>
    </row>
    <row r="188" spans="2:32">
      <c r="B188" s="24"/>
      <c r="C188" s="62"/>
      <c r="D188" s="238"/>
      <c r="E188" s="239"/>
      <c r="F188" s="239"/>
      <c r="G188" s="239"/>
      <c r="H188" s="239"/>
      <c r="I188" s="239"/>
      <c r="J188" s="239"/>
      <c r="K188" s="239"/>
      <c r="L188" s="240"/>
      <c r="M188" s="13"/>
      <c r="N188" s="3"/>
      <c r="O188" s="13"/>
      <c r="P188" s="15"/>
      <c r="R188" s="24"/>
      <c r="S188" s="62"/>
      <c r="T188" s="238"/>
      <c r="U188" s="239"/>
      <c r="V188" s="239"/>
      <c r="W188" s="239"/>
      <c r="X188" s="239"/>
      <c r="Y188" s="239"/>
      <c r="Z188" s="239"/>
      <c r="AA188" s="239"/>
      <c r="AB188" s="240"/>
      <c r="AC188" s="13"/>
      <c r="AD188" s="3"/>
      <c r="AE188" s="13"/>
      <c r="AF188" s="15"/>
    </row>
    <row r="189" spans="2:32" ht="13.2" customHeight="1">
      <c r="R189" s="24"/>
      <c r="S189" s="62" t="s">
        <v>276</v>
      </c>
      <c r="T189" s="238" t="s">
        <v>365</v>
      </c>
      <c r="U189" s="239"/>
      <c r="V189" s="239"/>
      <c r="W189" s="239"/>
      <c r="X189" s="239"/>
      <c r="Y189" s="239"/>
      <c r="Z189" s="239"/>
      <c r="AA189" s="239"/>
      <c r="AB189" s="240"/>
      <c r="AC189" s="13"/>
      <c r="AD189" s="3"/>
      <c r="AE189" s="13"/>
      <c r="AF189" s="15"/>
    </row>
    <row r="190" spans="2:32">
      <c r="R190" s="24"/>
      <c r="S190" s="62"/>
      <c r="T190" s="238"/>
      <c r="U190" s="239"/>
      <c r="V190" s="239"/>
      <c r="W190" s="239"/>
      <c r="X190" s="239"/>
      <c r="Y190" s="239"/>
      <c r="Z190" s="239"/>
      <c r="AA190" s="239"/>
      <c r="AB190" s="240"/>
      <c r="AC190" s="13"/>
      <c r="AD190" s="3"/>
      <c r="AE190" s="13"/>
      <c r="AF190" s="15"/>
    </row>
    <row r="191" spans="2:32">
      <c r="R191" s="24"/>
      <c r="S191" s="62"/>
      <c r="T191" s="238"/>
      <c r="U191" s="239"/>
      <c r="V191" s="239"/>
      <c r="W191" s="239"/>
      <c r="X191" s="239"/>
      <c r="Y191" s="239"/>
      <c r="Z191" s="239"/>
      <c r="AA191" s="239"/>
      <c r="AB191" s="240"/>
      <c r="AC191" s="13"/>
      <c r="AD191" s="3"/>
      <c r="AE191" s="13"/>
      <c r="AF191" s="15"/>
    </row>
    <row r="192" spans="2:32">
      <c r="R192" s="24"/>
      <c r="S192" s="83" t="s">
        <v>522</v>
      </c>
      <c r="T192" s="40"/>
      <c r="U192" s="41"/>
      <c r="V192" s="41"/>
      <c r="W192" s="41"/>
      <c r="X192" s="41"/>
      <c r="Y192" s="41"/>
      <c r="Z192" s="41"/>
      <c r="AA192" s="41"/>
      <c r="AB192" s="42"/>
      <c r="AC192" s="13"/>
      <c r="AD192" s="3"/>
      <c r="AE192" s="13"/>
      <c r="AF192" s="15"/>
    </row>
    <row r="193" spans="18:32" ht="13.2" customHeight="1">
      <c r="R193" s="24"/>
      <c r="S193" s="62" t="s">
        <v>523</v>
      </c>
      <c r="T193" s="238" t="s">
        <v>524</v>
      </c>
      <c r="U193" s="239"/>
      <c r="V193" s="239"/>
      <c r="W193" s="239"/>
      <c r="X193" s="239"/>
      <c r="Y193" s="239"/>
      <c r="Z193" s="239"/>
      <c r="AA193" s="239"/>
      <c r="AB193" s="240"/>
      <c r="AC193" s="13"/>
      <c r="AD193" s="3"/>
      <c r="AE193" s="13"/>
      <c r="AF193" s="15"/>
    </row>
    <row r="194" spans="18:32">
      <c r="R194" s="24"/>
      <c r="S194" s="62"/>
      <c r="T194" s="238"/>
      <c r="U194" s="239"/>
      <c r="V194" s="239"/>
      <c r="W194" s="239"/>
      <c r="X194" s="239"/>
      <c r="Y194" s="239"/>
      <c r="Z194" s="239"/>
      <c r="AA194" s="239"/>
      <c r="AB194" s="240"/>
      <c r="AC194" s="13"/>
      <c r="AD194" s="3"/>
      <c r="AE194" s="13"/>
      <c r="AF194" s="15"/>
    </row>
    <row r="195" spans="18:32">
      <c r="R195" s="24"/>
      <c r="S195" s="62"/>
      <c r="T195" s="238"/>
      <c r="U195" s="239"/>
      <c r="V195" s="239"/>
      <c r="W195" s="239"/>
      <c r="X195" s="239"/>
      <c r="Y195" s="239"/>
      <c r="Z195" s="239"/>
      <c r="AA195" s="239"/>
      <c r="AB195" s="240"/>
      <c r="AC195" s="13"/>
      <c r="AD195" s="3"/>
      <c r="AE195" s="13"/>
      <c r="AF195" s="15"/>
    </row>
    <row r="196" spans="18:32" ht="13.2" customHeight="1">
      <c r="R196" s="24"/>
      <c r="S196" s="62" t="s">
        <v>525</v>
      </c>
      <c r="T196" s="238" t="s">
        <v>539</v>
      </c>
      <c r="U196" s="239"/>
      <c r="V196" s="239"/>
      <c r="W196" s="239"/>
      <c r="X196" s="239"/>
      <c r="Y196" s="239"/>
      <c r="Z196" s="239"/>
      <c r="AA196" s="239"/>
      <c r="AB196" s="240"/>
      <c r="AC196" s="13"/>
      <c r="AD196" s="3"/>
      <c r="AE196" s="13"/>
      <c r="AF196" s="15"/>
    </row>
    <row r="197" spans="18:32">
      <c r="R197" s="24"/>
      <c r="S197" s="62"/>
      <c r="T197" s="238"/>
      <c r="U197" s="239"/>
      <c r="V197" s="239"/>
      <c r="W197" s="239"/>
      <c r="X197" s="239"/>
      <c r="Y197" s="239"/>
      <c r="Z197" s="239"/>
      <c r="AA197" s="239"/>
      <c r="AB197" s="240"/>
      <c r="AC197" s="13"/>
      <c r="AD197" s="3"/>
      <c r="AE197" s="13"/>
      <c r="AF197" s="15"/>
    </row>
    <row r="198" spans="18:32">
      <c r="R198" s="24"/>
      <c r="S198" s="62" t="s">
        <v>526</v>
      </c>
      <c r="T198" s="66" t="s">
        <v>540</v>
      </c>
      <c r="U198" s="170"/>
      <c r="V198" s="170"/>
      <c r="W198" s="170"/>
      <c r="X198" s="170"/>
      <c r="Y198" s="170"/>
      <c r="Z198" s="170"/>
      <c r="AA198" s="170"/>
      <c r="AB198" s="171"/>
      <c r="AC198" s="13"/>
      <c r="AD198" s="3"/>
      <c r="AE198" s="13"/>
      <c r="AF198" s="15"/>
    </row>
    <row r="199" spans="18:32" ht="13.2" customHeight="1">
      <c r="R199" s="24"/>
      <c r="S199" s="62" t="s">
        <v>527</v>
      </c>
      <c r="T199" s="238" t="s">
        <v>528</v>
      </c>
      <c r="U199" s="239"/>
      <c r="V199" s="239"/>
      <c r="W199" s="239"/>
      <c r="X199" s="239"/>
      <c r="Y199" s="239"/>
      <c r="Z199" s="239"/>
      <c r="AA199" s="239"/>
      <c r="AB199" s="240"/>
      <c r="AC199" s="13"/>
      <c r="AD199" s="3"/>
      <c r="AE199" s="13"/>
      <c r="AF199" s="15"/>
    </row>
    <row r="200" spans="18:32">
      <c r="R200" s="24"/>
      <c r="S200" s="62"/>
      <c r="T200" s="238"/>
      <c r="U200" s="239"/>
      <c r="V200" s="239"/>
      <c r="W200" s="239"/>
      <c r="X200" s="239"/>
      <c r="Y200" s="239"/>
      <c r="Z200" s="239"/>
      <c r="AA200" s="239"/>
      <c r="AB200" s="240"/>
      <c r="AC200" s="13"/>
      <c r="AD200" s="3"/>
      <c r="AE200" s="13"/>
      <c r="AF200" s="15"/>
    </row>
    <row r="201" spans="18:32">
      <c r="R201" s="24"/>
      <c r="S201" s="62"/>
      <c r="T201" s="238"/>
      <c r="U201" s="239"/>
      <c r="V201" s="239"/>
      <c r="W201" s="239"/>
      <c r="X201" s="239"/>
      <c r="Y201" s="239"/>
      <c r="Z201" s="239"/>
      <c r="AA201" s="239"/>
      <c r="AB201" s="240"/>
      <c r="AC201" s="13"/>
      <c r="AD201" s="3"/>
      <c r="AE201" s="13"/>
      <c r="AF201" s="15"/>
    </row>
    <row r="202" spans="18:32">
      <c r="R202" s="24"/>
      <c r="S202" s="83" t="s">
        <v>518</v>
      </c>
      <c r="T202" s="40"/>
      <c r="U202" s="41"/>
      <c r="V202" s="41"/>
      <c r="W202" s="41"/>
      <c r="X202" s="41"/>
      <c r="Y202" s="41"/>
      <c r="Z202" s="41"/>
      <c r="AA202" s="41"/>
      <c r="AB202" s="42"/>
      <c r="AC202" s="13"/>
      <c r="AD202" s="3"/>
      <c r="AE202" s="13"/>
      <c r="AF202" s="15"/>
    </row>
    <row r="203" spans="18:32" ht="13.2" customHeight="1">
      <c r="R203" s="24"/>
      <c r="S203" s="62" t="s">
        <v>353</v>
      </c>
      <c r="T203" s="238" t="s">
        <v>529</v>
      </c>
      <c r="U203" s="239"/>
      <c r="V203" s="239"/>
      <c r="W203" s="239"/>
      <c r="X203" s="239"/>
      <c r="Y203" s="239"/>
      <c r="Z203" s="239"/>
      <c r="AA203" s="239"/>
      <c r="AB203" s="240"/>
      <c r="AC203" s="13"/>
      <c r="AD203" s="3"/>
      <c r="AE203" s="13"/>
      <c r="AF203" s="15"/>
    </row>
    <row r="204" spans="18:32">
      <c r="R204" s="24"/>
      <c r="S204" s="62"/>
      <c r="T204" s="238"/>
      <c r="U204" s="239"/>
      <c r="V204" s="239"/>
      <c r="W204" s="239"/>
      <c r="X204" s="239"/>
      <c r="Y204" s="239"/>
      <c r="Z204" s="239"/>
      <c r="AA204" s="239"/>
      <c r="AB204" s="240"/>
      <c r="AC204" s="13"/>
      <c r="AD204" s="3"/>
      <c r="AE204" s="13"/>
      <c r="AF204" s="15"/>
    </row>
    <row r="205" spans="18:32">
      <c r="R205" s="24"/>
      <c r="S205" s="62"/>
      <c r="T205" s="238"/>
      <c r="U205" s="239"/>
      <c r="V205" s="239"/>
      <c r="W205" s="239"/>
      <c r="X205" s="239"/>
      <c r="Y205" s="239"/>
      <c r="Z205" s="239"/>
      <c r="AA205" s="239"/>
      <c r="AB205" s="240"/>
      <c r="AC205" s="13"/>
      <c r="AD205" s="3"/>
      <c r="AE205" s="13"/>
      <c r="AF205" s="15"/>
    </row>
    <row r="206" spans="18:32" ht="13.2" customHeight="1">
      <c r="R206" s="24"/>
      <c r="S206" s="62" t="s">
        <v>354</v>
      </c>
      <c r="T206" s="238" t="s">
        <v>541</v>
      </c>
      <c r="U206" s="239"/>
      <c r="V206" s="239"/>
      <c r="W206" s="239"/>
      <c r="X206" s="239"/>
      <c r="Y206" s="239"/>
      <c r="Z206" s="239"/>
      <c r="AA206" s="239"/>
      <c r="AB206" s="240"/>
      <c r="AC206" s="13"/>
      <c r="AD206" s="3"/>
      <c r="AE206" s="13"/>
      <c r="AF206" s="15"/>
    </row>
    <row r="207" spans="18:32">
      <c r="R207" s="24"/>
      <c r="S207" s="62"/>
      <c r="T207" s="238"/>
      <c r="U207" s="239"/>
      <c r="V207" s="239"/>
      <c r="W207" s="239"/>
      <c r="X207" s="239"/>
      <c r="Y207" s="239"/>
      <c r="Z207" s="239"/>
      <c r="AA207" s="239"/>
      <c r="AB207" s="240"/>
      <c r="AC207" s="13"/>
      <c r="AD207" s="3"/>
      <c r="AE207" s="13"/>
      <c r="AF207" s="15"/>
    </row>
    <row r="208" spans="18:32" ht="13.2" customHeight="1">
      <c r="R208" s="24"/>
      <c r="S208" s="62" t="s">
        <v>355</v>
      </c>
      <c r="T208" s="238" t="s">
        <v>530</v>
      </c>
      <c r="U208" s="239"/>
      <c r="V208" s="239"/>
      <c r="W208" s="239"/>
      <c r="X208" s="239"/>
      <c r="Y208" s="239"/>
      <c r="Z208" s="239"/>
      <c r="AA208" s="239"/>
      <c r="AB208" s="240"/>
      <c r="AC208" s="13"/>
      <c r="AD208" s="3"/>
      <c r="AE208" s="13"/>
      <c r="AF208" s="15"/>
    </row>
    <row r="209" spans="18:32">
      <c r="R209" s="24"/>
      <c r="S209" s="62"/>
      <c r="T209" s="238"/>
      <c r="U209" s="239"/>
      <c r="V209" s="239"/>
      <c r="W209" s="239"/>
      <c r="X209" s="239"/>
      <c r="Y209" s="239"/>
      <c r="Z209" s="239"/>
      <c r="AA209" s="239"/>
      <c r="AB209" s="240"/>
      <c r="AC209" s="13"/>
      <c r="AD209" s="3"/>
      <c r="AE209" s="13"/>
      <c r="AF209" s="15"/>
    </row>
    <row r="210" spans="18:32">
      <c r="R210" s="24"/>
      <c r="S210" s="62"/>
      <c r="T210" s="238"/>
      <c r="U210" s="239"/>
      <c r="V210" s="239"/>
      <c r="W210" s="239"/>
      <c r="X210" s="239"/>
      <c r="Y210" s="239"/>
      <c r="Z210" s="239"/>
      <c r="AA210" s="239"/>
      <c r="AB210" s="240"/>
      <c r="AC210" s="13"/>
      <c r="AD210" s="3"/>
      <c r="AE210" s="13"/>
      <c r="AF210" s="15"/>
    </row>
    <row r="211" spans="18:32" ht="13.2" customHeight="1">
      <c r="R211" s="24"/>
      <c r="S211" s="62" t="s">
        <v>356</v>
      </c>
      <c r="T211" s="238" t="s">
        <v>531</v>
      </c>
      <c r="U211" s="239"/>
      <c r="V211" s="239"/>
      <c r="W211" s="239"/>
      <c r="X211" s="239"/>
      <c r="Y211" s="239"/>
      <c r="Z211" s="239"/>
      <c r="AA211" s="239"/>
      <c r="AB211" s="240"/>
      <c r="AC211" s="13"/>
      <c r="AD211" s="3"/>
      <c r="AE211" s="13"/>
      <c r="AF211" s="15"/>
    </row>
    <row r="212" spans="18:32">
      <c r="R212" s="24"/>
      <c r="S212" s="62"/>
      <c r="T212" s="238"/>
      <c r="U212" s="239"/>
      <c r="V212" s="239"/>
      <c r="W212" s="239"/>
      <c r="X212" s="239"/>
      <c r="Y212" s="239"/>
      <c r="Z212" s="239"/>
      <c r="AA212" s="239"/>
      <c r="AB212" s="240"/>
      <c r="AC212" s="13"/>
      <c r="AD212" s="3"/>
      <c r="AE212" s="13"/>
      <c r="AF212" s="15"/>
    </row>
    <row r="213" spans="18:32" ht="13.8" thickBot="1">
      <c r="R213" s="27"/>
      <c r="S213" s="30"/>
      <c r="T213" s="37"/>
      <c r="U213" s="38"/>
      <c r="V213" s="38"/>
      <c r="W213" s="38"/>
      <c r="X213" s="38"/>
      <c r="Y213" s="38"/>
      <c r="Z213" s="38"/>
      <c r="AA213" s="38"/>
      <c r="AB213" s="39"/>
      <c r="AC213" s="16"/>
      <c r="AD213" s="28"/>
      <c r="AE213" s="16"/>
      <c r="AF213" s="17"/>
    </row>
  </sheetData>
  <mergeCells count="598">
    <mergeCell ref="CF51:CH51"/>
    <mergeCell ref="CI51:CJ51"/>
    <mergeCell ref="CK51:CL51"/>
    <mergeCell ref="CM51:CN51"/>
    <mergeCell ref="CF53:CN54"/>
    <mergeCell ref="CF55:CN60"/>
    <mergeCell ref="CF61:CN63"/>
    <mergeCell ref="CF64:CN65"/>
    <mergeCell ref="CM26:CN26"/>
    <mergeCell ref="CH27:CJ27"/>
    <mergeCell ref="CF32:CH32"/>
    <mergeCell ref="CI32:CJ32"/>
    <mergeCell ref="CK32:CL32"/>
    <mergeCell ref="CM32:CN32"/>
    <mergeCell ref="CF34:CN34"/>
    <mergeCell ref="CF40:CN41"/>
    <mergeCell ref="CE44:CG44"/>
    <mergeCell ref="CK46:CL46"/>
    <mergeCell ref="CM46:CN46"/>
    <mergeCell ref="CH47:CJ47"/>
    <mergeCell ref="CF31:CH31"/>
    <mergeCell ref="CI31:CJ31"/>
    <mergeCell ref="CK31:CL31"/>
    <mergeCell ref="CM31:CN31"/>
    <mergeCell ref="T187:AB188"/>
    <mergeCell ref="T189:AB191"/>
    <mergeCell ref="T193:AB195"/>
    <mergeCell ref="T196:AB197"/>
    <mergeCell ref="T199:AB201"/>
    <mergeCell ref="T203:AB205"/>
    <mergeCell ref="T206:AB207"/>
    <mergeCell ref="T208:AB210"/>
    <mergeCell ref="T211:AB212"/>
    <mergeCell ref="T157:AB160"/>
    <mergeCell ref="T162:AB164"/>
    <mergeCell ref="T165:AB166"/>
    <mergeCell ref="T167:AB169"/>
    <mergeCell ref="T170:AB171"/>
    <mergeCell ref="T173:AB176"/>
    <mergeCell ref="T177:AB178"/>
    <mergeCell ref="T179:AB180"/>
    <mergeCell ref="T181:AB183"/>
    <mergeCell ref="BP10:BR10"/>
    <mergeCell ref="BP11:BR11"/>
    <mergeCell ref="AJ92:AL92"/>
    <mergeCell ref="AJ91:AL91"/>
    <mergeCell ref="AM91:AN91"/>
    <mergeCell ref="AO91:AP91"/>
    <mergeCell ref="AQ91:AR91"/>
    <mergeCell ref="AQ84:AR84"/>
    <mergeCell ref="AL83:AN83"/>
    <mergeCell ref="AO83:AP83"/>
    <mergeCell ref="AQ83:AR83"/>
    <mergeCell ref="AL84:AN84"/>
    <mergeCell ref="BC15:BD15"/>
    <mergeCell ref="AZ52:BH55"/>
    <mergeCell ref="AJ25:AR28"/>
    <mergeCell ref="AQ19:AR19"/>
    <mergeCell ref="BO19:BQ19"/>
    <mergeCell ref="AQ20:AR20"/>
    <mergeCell ref="AJ89:AL89"/>
    <mergeCell ref="AZ59:BH60"/>
    <mergeCell ref="AZ61:BH63"/>
    <mergeCell ref="AQ89:AR89"/>
    <mergeCell ref="AZ49:BB49"/>
    <mergeCell ref="AJ87:AL87"/>
    <mergeCell ref="AZ28:BH29"/>
    <mergeCell ref="AZ30:BH32"/>
    <mergeCell ref="AZ33:BH34"/>
    <mergeCell ref="T76:V76"/>
    <mergeCell ref="W76:X76"/>
    <mergeCell ref="I89:J89"/>
    <mergeCell ref="G89:H89"/>
    <mergeCell ref="D89:F89"/>
    <mergeCell ref="K88:L88"/>
    <mergeCell ref="Y76:Z76"/>
    <mergeCell ref="C83:E83"/>
    <mergeCell ref="T64:AB67"/>
    <mergeCell ref="T82:V82"/>
    <mergeCell ref="W82:X82"/>
    <mergeCell ref="Y82:Z82"/>
    <mergeCell ref="AA82:AB82"/>
    <mergeCell ref="W80:X80"/>
    <mergeCell ref="Y80:Z80"/>
    <mergeCell ref="AA76:AB76"/>
    <mergeCell ref="T80:V80"/>
    <mergeCell ref="AA77:AB77"/>
    <mergeCell ref="AA78:AB78"/>
    <mergeCell ref="T85:AB88"/>
    <mergeCell ref="T79:V79"/>
    <mergeCell ref="W79:X79"/>
    <mergeCell ref="Y79:Z79"/>
    <mergeCell ref="AA79:AB79"/>
    <mergeCell ref="AA80:AB80"/>
    <mergeCell ref="T77:V77"/>
    <mergeCell ref="W77:X77"/>
    <mergeCell ref="Y77:Z77"/>
    <mergeCell ref="T81:V81"/>
    <mergeCell ref="W81:X81"/>
    <mergeCell ref="Y81:Z81"/>
    <mergeCell ref="AA81:AB81"/>
    <mergeCell ref="B2:P2"/>
    <mergeCell ref="R2:AF2"/>
    <mergeCell ref="AH2:AV2"/>
    <mergeCell ref="AX2:BL2"/>
    <mergeCell ref="BN2:CB2"/>
    <mergeCell ref="CD2:CR2"/>
    <mergeCell ref="AI47:AK47"/>
    <mergeCell ref="S4:U4"/>
    <mergeCell ref="AI4:AK4"/>
    <mergeCell ref="BR6:BT6"/>
    <mergeCell ref="BR7:BT7"/>
    <mergeCell ref="D25:L27"/>
    <mergeCell ref="Y44:Z44"/>
    <mergeCell ref="C45:E45"/>
    <mergeCell ref="S36:U36"/>
    <mergeCell ref="T16:V16"/>
    <mergeCell ref="W16:X16"/>
    <mergeCell ref="Y16:Z16"/>
    <mergeCell ref="BO4:BQ4"/>
    <mergeCell ref="BP9:BR9"/>
    <mergeCell ref="BU28:BV28"/>
    <mergeCell ref="BW28:BX28"/>
    <mergeCell ref="BW26:BX26"/>
    <mergeCell ref="CF10:CH10"/>
    <mergeCell ref="CK27:CL27"/>
    <mergeCell ref="CM27:CN27"/>
    <mergeCell ref="CF11:CH11"/>
    <mergeCell ref="CI11:CJ11"/>
    <mergeCell ref="CK11:CL11"/>
    <mergeCell ref="CM11:CN11"/>
    <mergeCell ref="CF12:CH12"/>
    <mergeCell ref="CI12:CJ12"/>
    <mergeCell ref="CK12:CL12"/>
    <mergeCell ref="CM12:CN12"/>
    <mergeCell ref="CF13:CH13"/>
    <mergeCell ref="CI13:CJ13"/>
    <mergeCell ref="CK13:CL13"/>
    <mergeCell ref="CM13:CN13"/>
    <mergeCell ref="CF15:CN15"/>
    <mergeCell ref="CF19:CN21"/>
    <mergeCell ref="CE24:CG24"/>
    <mergeCell ref="CH26:CJ26"/>
    <mergeCell ref="CK26:CL26"/>
    <mergeCell ref="BS9:BT9"/>
    <mergeCell ref="BU9:BV9"/>
    <mergeCell ref="BW9:BX9"/>
    <mergeCell ref="BS10:BT10"/>
    <mergeCell ref="BU10:BV10"/>
    <mergeCell ref="BW10:BX10"/>
    <mergeCell ref="CI10:CJ10"/>
    <mergeCell ref="CK10:CL10"/>
    <mergeCell ref="CM10:CN10"/>
    <mergeCell ref="T11:V11"/>
    <mergeCell ref="T15:V15"/>
    <mergeCell ref="Y41:Z41"/>
    <mergeCell ref="AA41:AB41"/>
    <mergeCell ref="T44:V44"/>
    <mergeCell ref="T45:V45"/>
    <mergeCell ref="W45:X45"/>
    <mergeCell ref="Y45:Z45"/>
    <mergeCell ref="AA45:AB45"/>
    <mergeCell ref="T42:V42"/>
    <mergeCell ref="W42:X42"/>
    <mergeCell ref="W41:X41"/>
    <mergeCell ref="W44:X44"/>
    <mergeCell ref="T19:AB22"/>
    <mergeCell ref="AA16:AB16"/>
    <mergeCell ref="Y42:Z42"/>
    <mergeCell ref="AA42:AB42"/>
    <mergeCell ref="T43:V43"/>
    <mergeCell ref="W43:X43"/>
    <mergeCell ref="T10:V10"/>
    <mergeCell ref="W10:X10"/>
    <mergeCell ref="AM18:AN18"/>
    <mergeCell ref="AO18:AP18"/>
    <mergeCell ref="Y10:Z10"/>
    <mergeCell ref="BS11:BT11"/>
    <mergeCell ref="BU11:BV11"/>
    <mergeCell ref="BW11:BX11"/>
    <mergeCell ref="AA10:AB10"/>
    <mergeCell ref="AQ11:AR11"/>
    <mergeCell ref="AJ11:AL11"/>
    <mergeCell ref="AM11:AN11"/>
    <mergeCell ref="AO11:AP11"/>
    <mergeCell ref="AA15:AB15"/>
    <mergeCell ref="AZ15:BB15"/>
    <mergeCell ref="BG16:BH16"/>
    <mergeCell ref="AJ14:AL14"/>
    <mergeCell ref="AM14:AN14"/>
    <mergeCell ref="AO14:AP14"/>
    <mergeCell ref="AQ14:AR14"/>
    <mergeCell ref="W11:X11"/>
    <mergeCell ref="Y11:Z11"/>
    <mergeCell ref="AA11:AB11"/>
    <mergeCell ref="AQ12:AR12"/>
    <mergeCell ref="BE47:BF47"/>
    <mergeCell ref="BG47:BH47"/>
    <mergeCell ref="BG49:BH49"/>
    <mergeCell ref="AZ48:BB48"/>
    <mergeCell ref="BC48:BD48"/>
    <mergeCell ref="BE48:BF48"/>
    <mergeCell ref="AY39:BA39"/>
    <mergeCell ref="BC46:BD46"/>
    <mergeCell ref="BE46:BF46"/>
    <mergeCell ref="AZ45:BB45"/>
    <mergeCell ref="BE49:BF49"/>
    <mergeCell ref="BC49:BD49"/>
    <mergeCell ref="BG48:BH48"/>
    <mergeCell ref="BG45:BH45"/>
    <mergeCell ref="BG46:BH46"/>
    <mergeCell ref="BC47:BD47"/>
    <mergeCell ref="AZ47:BB47"/>
    <mergeCell ref="AJ12:AL12"/>
    <mergeCell ref="AM15:AN15"/>
    <mergeCell ref="AO15:AP15"/>
    <mergeCell ref="AQ15:AR15"/>
    <mergeCell ref="AO22:AP22"/>
    <mergeCell ref="BP28:BR28"/>
    <mergeCell ref="AZ16:BB16"/>
    <mergeCell ref="BC16:BD16"/>
    <mergeCell ref="BE16:BF16"/>
    <mergeCell ref="AJ13:AL13"/>
    <mergeCell ref="AM13:AN13"/>
    <mergeCell ref="AO13:AP13"/>
    <mergeCell ref="AM20:AN20"/>
    <mergeCell ref="AJ18:AL18"/>
    <mergeCell ref="AJ16:AL16"/>
    <mergeCell ref="AM16:AN16"/>
    <mergeCell ref="AO16:AP16"/>
    <mergeCell ref="AQ16:AR16"/>
    <mergeCell ref="AJ17:AL17"/>
    <mergeCell ref="AM17:AN17"/>
    <mergeCell ref="AO17:AP17"/>
    <mergeCell ref="AQ17:AR17"/>
    <mergeCell ref="AQ13:AR13"/>
    <mergeCell ref="AM22:AN22"/>
    <mergeCell ref="BW21:BX21"/>
    <mergeCell ref="BW22:BX22"/>
    <mergeCell ref="BS24:BT24"/>
    <mergeCell ref="BR22:BT22"/>
    <mergeCell ref="BP24:BR24"/>
    <mergeCell ref="AY4:BA4"/>
    <mergeCell ref="AZ11:BB11"/>
    <mergeCell ref="BC11:BD11"/>
    <mergeCell ref="BE11:BF11"/>
    <mergeCell ref="BG11:BH11"/>
    <mergeCell ref="BG12:BH12"/>
    <mergeCell ref="BG13:BH13"/>
    <mergeCell ref="AZ10:BB10"/>
    <mergeCell ref="BC10:BD10"/>
    <mergeCell ref="AZ12:BB12"/>
    <mergeCell ref="BC12:BD12"/>
    <mergeCell ref="BE12:BF12"/>
    <mergeCell ref="AZ13:BB13"/>
    <mergeCell ref="BC13:BD13"/>
    <mergeCell ref="BE13:BF13"/>
    <mergeCell ref="BU6:BV6"/>
    <mergeCell ref="BW6:BX6"/>
    <mergeCell ref="BU7:BV7"/>
    <mergeCell ref="BW7:BX7"/>
    <mergeCell ref="D12:F12"/>
    <mergeCell ref="G12:H12"/>
    <mergeCell ref="I12:J12"/>
    <mergeCell ref="K12:L12"/>
    <mergeCell ref="T12:V12"/>
    <mergeCell ref="W12:X12"/>
    <mergeCell ref="Y12:Z12"/>
    <mergeCell ref="W15:X15"/>
    <mergeCell ref="BG10:BH10"/>
    <mergeCell ref="BG15:BH15"/>
    <mergeCell ref="BE10:BF10"/>
    <mergeCell ref="BE15:BF15"/>
    <mergeCell ref="AZ14:BB14"/>
    <mergeCell ref="BC14:BD14"/>
    <mergeCell ref="BE14:BF14"/>
    <mergeCell ref="AM12:AN12"/>
    <mergeCell ref="AO12:AP12"/>
    <mergeCell ref="AA12:AB12"/>
    <mergeCell ref="T14:V14"/>
    <mergeCell ref="W14:X14"/>
    <mergeCell ref="Y14:Z14"/>
    <mergeCell ref="AA14:AB14"/>
    <mergeCell ref="Y13:Z13"/>
    <mergeCell ref="AA13:AB13"/>
    <mergeCell ref="C4:E4"/>
    <mergeCell ref="D10:F10"/>
    <mergeCell ref="G10:H10"/>
    <mergeCell ref="I10:J10"/>
    <mergeCell ref="K10:L10"/>
    <mergeCell ref="D11:F11"/>
    <mergeCell ref="G11:H11"/>
    <mergeCell ref="I11:J11"/>
    <mergeCell ref="K11:L11"/>
    <mergeCell ref="BG14:BH14"/>
    <mergeCell ref="AJ19:AL19"/>
    <mergeCell ref="AJ20:AL20"/>
    <mergeCell ref="AO19:AP19"/>
    <mergeCell ref="AJ15:AL15"/>
    <mergeCell ref="AQ18:AR18"/>
    <mergeCell ref="AM19:AN19"/>
    <mergeCell ref="AO20:AP20"/>
    <mergeCell ref="AZ20:BH23"/>
    <mergeCell ref="AM21:AN21"/>
    <mergeCell ref="AO21:AP21"/>
    <mergeCell ref="AQ21:AR21"/>
    <mergeCell ref="D13:F13"/>
    <mergeCell ref="G13:H13"/>
    <mergeCell ref="I13:J13"/>
    <mergeCell ref="K13:L13"/>
    <mergeCell ref="Y15:Z15"/>
    <mergeCell ref="T13:V13"/>
    <mergeCell ref="W13:X13"/>
    <mergeCell ref="D18:L22"/>
    <mergeCell ref="K53:L53"/>
    <mergeCell ref="D29:L32"/>
    <mergeCell ref="D33:L34"/>
    <mergeCell ref="D35:L36"/>
    <mergeCell ref="D37:L39"/>
    <mergeCell ref="T24:AB26"/>
    <mergeCell ref="T27:AB28"/>
    <mergeCell ref="T29:AB31"/>
    <mergeCell ref="T32:AB33"/>
    <mergeCell ref="T47:AB51"/>
    <mergeCell ref="D54:F54"/>
    <mergeCell ref="D51:F51"/>
    <mergeCell ref="G51:H51"/>
    <mergeCell ref="G53:H53"/>
    <mergeCell ref="G54:H54"/>
    <mergeCell ref="BP26:BR26"/>
    <mergeCell ref="BS26:BT26"/>
    <mergeCell ref="BU26:BV26"/>
    <mergeCell ref="AJ21:AL21"/>
    <mergeCell ref="I51:J51"/>
    <mergeCell ref="K51:L51"/>
    <mergeCell ref="BU22:BV22"/>
    <mergeCell ref="Y43:Z43"/>
    <mergeCell ref="AA43:AB43"/>
    <mergeCell ref="AA44:AB44"/>
    <mergeCell ref="T41:V41"/>
    <mergeCell ref="BU24:BV24"/>
    <mergeCell ref="BC45:BD45"/>
    <mergeCell ref="BE45:BF45"/>
    <mergeCell ref="AZ46:BB46"/>
    <mergeCell ref="BS28:BT28"/>
    <mergeCell ref="AZ25:BH27"/>
    <mergeCell ref="AQ22:AR22"/>
    <mergeCell ref="AJ22:AL22"/>
    <mergeCell ref="AJ59:AL59"/>
    <mergeCell ref="AM58:AN58"/>
    <mergeCell ref="AQ59:AR59"/>
    <mergeCell ref="AJ67:AR69"/>
    <mergeCell ref="AJ70:AR71"/>
    <mergeCell ref="AQ90:AR90"/>
    <mergeCell ref="AJ73:AR75"/>
    <mergeCell ref="AJ90:AL90"/>
    <mergeCell ref="AM90:AN90"/>
    <mergeCell ref="AM89:AN89"/>
    <mergeCell ref="AO89:AP89"/>
    <mergeCell ref="AM59:AN59"/>
    <mergeCell ref="AO86:AP86"/>
    <mergeCell ref="AO84:AP84"/>
    <mergeCell ref="AM86:AN86"/>
    <mergeCell ref="AJ62:AR65"/>
    <mergeCell ref="AJ86:AL86"/>
    <mergeCell ref="AQ87:AR87"/>
    <mergeCell ref="AQ86:AR86"/>
    <mergeCell ref="AM87:AN87"/>
    <mergeCell ref="AO87:AP87"/>
    <mergeCell ref="AO88:AP88"/>
    <mergeCell ref="AQ88:AR88"/>
    <mergeCell ref="AJ88:AL88"/>
    <mergeCell ref="AM57:AN57"/>
    <mergeCell ref="AO58:AP58"/>
    <mergeCell ref="AQ58:AR58"/>
    <mergeCell ref="AO55:AP55"/>
    <mergeCell ref="AQ55:AR55"/>
    <mergeCell ref="AJ53:AL53"/>
    <mergeCell ref="AM53:AN53"/>
    <mergeCell ref="AO53:AP53"/>
    <mergeCell ref="AQ53:AR53"/>
    <mergeCell ref="AQ56:AR56"/>
    <mergeCell ref="AO54:AP54"/>
    <mergeCell ref="AO57:AP57"/>
    <mergeCell ref="AQ57:AR57"/>
    <mergeCell ref="AO56:AP56"/>
    <mergeCell ref="AJ55:AL55"/>
    <mergeCell ref="AM55:AN55"/>
    <mergeCell ref="AJ54:AL54"/>
    <mergeCell ref="AM54:AN54"/>
    <mergeCell ref="AJ30:AR32"/>
    <mergeCell ref="AJ33:AR34"/>
    <mergeCell ref="AJ35:AR37"/>
    <mergeCell ref="AJ38:AR39"/>
    <mergeCell ref="T92:AB93"/>
    <mergeCell ref="T94:AB96"/>
    <mergeCell ref="T54:AB56"/>
    <mergeCell ref="T57:AB58"/>
    <mergeCell ref="T59:AB61"/>
    <mergeCell ref="T62:AB63"/>
    <mergeCell ref="AJ43:AR44"/>
    <mergeCell ref="AJ77:AR78"/>
    <mergeCell ref="AJ56:AL56"/>
    <mergeCell ref="AM56:AN56"/>
    <mergeCell ref="AJ58:AL58"/>
    <mergeCell ref="AQ54:AR54"/>
    <mergeCell ref="AQ92:AR92"/>
    <mergeCell ref="S70:U70"/>
    <mergeCell ref="AJ57:AL57"/>
    <mergeCell ref="T78:V78"/>
    <mergeCell ref="W78:X78"/>
    <mergeCell ref="Y78:Z78"/>
    <mergeCell ref="AO59:AP59"/>
    <mergeCell ref="AO90:AP90"/>
    <mergeCell ref="I88:J88"/>
    <mergeCell ref="G88:H88"/>
    <mergeCell ref="W107:X107"/>
    <mergeCell ref="D104:L107"/>
    <mergeCell ref="D93:L97"/>
    <mergeCell ref="AO92:AP92"/>
    <mergeCell ref="K90:L90"/>
    <mergeCell ref="I90:J90"/>
    <mergeCell ref="G90:H90"/>
    <mergeCell ref="D90:F90"/>
    <mergeCell ref="K89:L89"/>
    <mergeCell ref="AM92:AN92"/>
    <mergeCell ref="AM88:AN88"/>
    <mergeCell ref="T108:V108"/>
    <mergeCell ref="W108:X108"/>
    <mergeCell ref="Y108:Z108"/>
    <mergeCell ref="AA108:AB108"/>
    <mergeCell ref="AJ96:AR97"/>
    <mergeCell ref="Y107:Z107"/>
    <mergeCell ref="AA107:AB107"/>
    <mergeCell ref="T107:V107"/>
    <mergeCell ref="S102:U102"/>
    <mergeCell ref="Y124:Z124"/>
    <mergeCell ref="AA123:AB123"/>
    <mergeCell ref="T124:V124"/>
    <mergeCell ref="W124:X124"/>
    <mergeCell ref="D118:L120"/>
    <mergeCell ref="T109:V109"/>
    <mergeCell ref="W109:X109"/>
    <mergeCell ref="Y109:Z109"/>
    <mergeCell ref="AA109:AB109"/>
    <mergeCell ref="T110:V110"/>
    <mergeCell ref="W110:X110"/>
    <mergeCell ref="Y110:Z110"/>
    <mergeCell ref="AA110:AB110"/>
    <mergeCell ref="S118:U118"/>
    <mergeCell ref="T112:AB113"/>
    <mergeCell ref="T123:V123"/>
    <mergeCell ref="W123:X123"/>
    <mergeCell ref="Y123:Z123"/>
    <mergeCell ref="D187:L188"/>
    <mergeCell ref="D163:L165"/>
    <mergeCell ref="D121:L123"/>
    <mergeCell ref="T144:V144"/>
    <mergeCell ref="W144:X144"/>
    <mergeCell ref="Y144:Z144"/>
    <mergeCell ref="AA144:AB144"/>
    <mergeCell ref="T142:V142"/>
    <mergeCell ref="W142:X142"/>
    <mergeCell ref="AA124:AB124"/>
    <mergeCell ref="T125:V125"/>
    <mergeCell ref="W125:X125"/>
    <mergeCell ref="Y125:Z125"/>
    <mergeCell ref="AA125:AB125"/>
    <mergeCell ref="D184:L186"/>
    <mergeCell ref="T126:V126"/>
    <mergeCell ref="W126:X126"/>
    <mergeCell ref="Y126:Z126"/>
    <mergeCell ref="D137:L138"/>
    <mergeCell ref="D142:L143"/>
    <mergeCell ref="D146:L149"/>
    <mergeCell ref="D150:L151"/>
    <mergeCell ref="D161:L162"/>
    <mergeCell ref="D171:L172"/>
    <mergeCell ref="D182:L183"/>
    <mergeCell ref="AA126:AB126"/>
    <mergeCell ref="T127:V127"/>
    <mergeCell ref="W127:X127"/>
    <mergeCell ref="Y127:Z127"/>
    <mergeCell ref="AA127:AB127"/>
    <mergeCell ref="T129:AB130"/>
    <mergeCell ref="T143:V143"/>
    <mergeCell ref="W143:X143"/>
    <mergeCell ref="Y143:Z143"/>
    <mergeCell ref="AA143:AB143"/>
    <mergeCell ref="Y142:Z142"/>
    <mergeCell ref="AA142:AB142"/>
    <mergeCell ref="S135:U135"/>
    <mergeCell ref="T140:V140"/>
    <mergeCell ref="W140:X140"/>
    <mergeCell ref="Y140:Z140"/>
    <mergeCell ref="AA140:AB140"/>
    <mergeCell ref="T141:V141"/>
    <mergeCell ref="W141:X141"/>
    <mergeCell ref="AA141:AB141"/>
    <mergeCell ref="Y141:Z141"/>
    <mergeCell ref="D168:L170"/>
    <mergeCell ref="D174:L176"/>
    <mergeCell ref="D179:L181"/>
    <mergeCell ref="D74:L76"/>
    <mergeCell ref="I54:J54"/>
    <mergeCell ref="K54:L54"/>
    <mergeCell ref="D57:L60"/>
    <mergeCell ref="I53:J53"/>
    <mergeCell ref="D52:F52"/>
    <mergeCell ref="G52:H52"/>
    <mergeCell ref="I52:J52"/>
    <mergeCell ref="D115:L117"/>
    <mergeCell ref="D134:L136"/>
    <mergeCell ref="D139:L141"/>
    <mergeCell ref="D152:L153"/>
    <mergeCell ref="D154:L156"/>
    <mergeCell ref="K52:L52"/>
    <mergeCell ref="D53:F53"/>
    <mergeCell ref="D101:L103"/>
    <mergeCell ref="D99:L100"/>
    <mergeCell ref="D77:L80"/>
    <mergeCell ref="D63:L65"/>
    <mergeCell ref="D66:L67"/>
    <mergeCell ref="D68:L70"/>
    <mergeCell ref="D71:L72"/>
    <mergeCell ref="D88:F88"/>
    <mergeCell ref="T148:AB152"/>
    <mergeCell ref="T97:AB98"/>
    <mergeCell ref="CE4:CG4"/>
    <mergeCell ref="CH6:CJ6"/>
    <mergeCell ref="CK6:CL6"/>
    <mergeCell ref="CM6:CN6"/>
    <mergeCell ref="CH7:CJ7"/>
    <mergeCell ref="CK7:CL7"/>
    <mergeCell ref="CM7:CN7"/>
    <mergeCell ref="CF9:CH9"/>
    <mergeCell ref="CI9:CJ9"/>
    <mergeCell ref="CK9:CL9"/>
    <mergeCell ref="CM9:CN9"/>
    <mergeCell ref="CK47:CL47"/>
    <mergeCell ref="CM47:CN47"/>
    <mergeCell ref="CF50:CH50"/>
    <mergeCell ref="CI50:CJ50"/>
    <mergeCell ref="CK50:CL50"/>
    <mergeCell ref="CM50:CN50"/>
    <mergeCell ref="CF49:CH49"/>
    <mergeCell ref="CI49:CJ49"/>
    <mergeCell ref="CK49:CL49"/>
    <mergeCell ref="CM49:CN49"/>
    <mergeCell ref="CH46:CJ46"/>
    <mergeCell ref="CF37:CN39"/>
    <mergeCell ref="CT2:DH2"/>
    <mergeCell ref="CU4:CW4"/>
    <mergeCell ref="CX6:CZ6"/>
    <mergeCell ref="DA6:DB6"/>
    <mergeCell ref="DC6:DD6"/>
    <mergeCell ref="CX7:CZ7"/>
    <mergeCell ref="DA7:DB7"/>
    <mergeCell ref="DC7:DD7"/>
    <mergeCell ref="CV9:CX9"/>
    <mergeCell ref="CY9:CZ9"/>
    <mergeCell ref="DA9:DB9"/>
    <mergeCell ref="DC9:DD9"/>
    <mergeCell ref="CV13:CX13"/>
    <mergeCell ref="CY13:CZ13"/>
    <mergeCell ref="DA13:DB13"/>
    <mergeCell ref="DC13:DD13"/>
    <mergeCell ref="CV10:CX10"/>
    <mergeCell ref="CY10:CZ10"/>
    <mergeCell ref="DA10:DB10"/>
    <mergeCell ref="DC10:DD10"/>
    <mergeCell ref="CV11:CX11"/>
    <mergeCell ref="CY11:CZ11"/>
    <mergeCell ref="DA11:DB11"/>
    <mergeCell ref="CF30:CH30"/>
    <mergeCell ref="CI30:CJ30"/>
    <mergeCell ref="CK30:CL30"/>
    <mergeCell ref="CM30:CN30"/>
    <mergeCell ref="BP27:BR27"/>
    <mergeCell ref="BS27:BT27"/>
    <mergeCell ref="BU27:BV27"/>
    <mergeCell ref="BW27:BX27"/>
    <mergeCell ref="DC11:DD11"/>
    <mergeCell ref="CV12:CX12"/>
    <mergeCell ref="CY12:CZ12"/>
    <mergeCell ref="DA12:DB12"/>
    <mergeCell ref="DC12:DD12"/>
    <mergeCell ref="CF29:CH29"/>
    <mergeCell ref="CI29:CJ29"/>
    <mergeCell ref="CK29:CL29"/>
    <mergeCell ref="CM29:CN29"/>
    <mergeCell ref="BW24:BX24"/>
    <mergeCell ref="BS25:BT25"/>
    <mergeCell ref="BU25:BV25"/>
    <mergeCell ref="BW25:BX25"/>
    <mergeCell ref="BR21:BT21"/>
    <mergeCell ref="BU21:BV21"/>
    <mergeCell ref="BP25:BR25"/>
  </mergeCells>
  <conditionalFormatting sqref="D3">
    <cfRule type="cellIs" dxfId="1" priority="1" operator="greaterThan">
      <formula>0</formula>
    </cfRule>
  </conditionalFormatting>
  <pageMargins left="0.7" right="0.7" top="0.75" bottom="0.75" header="0.3" footer="0.3"/>
  <pageSetup orientation="portrait" horizontalDpi="4294967293" verticalDpi="4294967293" r:id="rId1"/>
</worksheet>
</file>

<file path=xl/worksheets/sheet12.xml><?xml version="1.0" encoding="utf-8"?>
<worksheet xmlns="http://schemas.openxmlformats.org/spreadsheetml/2006/main" xmlns:r="http://schemas.openxmlformats.org/officeDocument/2006/relationships">
  <sheetPr>
    <pageSetUpPr fitToPage="1"/>
  </sheetPr>
  <dimension ref="A1:AW39"/>
  <sheetViews>
    <sheetView topLeftCell="A4" zoomScale="115" zoomScaleNormal="115" workbookViewId="0">
      <selection activeCell="AB15" sqref="AB15"/>
    </sheetView>
  </sheetViews>
  <sheetFormatPr defaultColWidth="5.5546875" defaultRowHeight="30" customHeight="1"/>
  <cols>
    <col min="1" max="1" width="5.5546875" style="55"/>
    <col min="2" max="2" width="5.5546875" style="56" customWidth="1"/>
    <col min="3" max="3" width="5.5546875" style="55"/>
    <col min="4" max="15" width="5.5546875" style="56"/>
    <col min="16" max="34" width="5.5546875" style="57"/>
    <col min="35" max="16384" width="5.5546875" style="56"/>
  </cols>
  <sheetData>
    <row r="1" spans="1:49" s="119" customFormat="1" ht="30" customHeight="1">
      <c r="A1" s="126"/>
      <c r="B1" s="119">
        <f>G4+N4+U4+AB4+AI4+AP4+AW4</f>
        <v>4530</v>
      </c>
      <c r="C1" s="126" t="s">
        <v>480</v>
      </c>
      <c r="E1" s="119">
        <f>G5+N5+U5+AB5+AI5+AP5+AW5+(ROUNDDOWN((B1/1000),0))</f>
        <v>-6</v>
      </c>
      <c r="F1" s="119" t="s">
        <v>507</v>
      </c>
      <c r="P1" s="112"/>
      <c r="Q1" s="112"/>
      <c r="R1" s="112"/>
      <c r="S1" s="112"/>
      <c r="T1" s="112"/>
      <c r="U1" s="112"/>
      <c r="V1" s="112"/>
      <c r="W1" s="112"/>
      <c r="X1" s="112"/>
      <c r="Y1" s="112"/>
      <c r="Z1" s="112"/>
      <c r="AA1" s="112"/>
      <c r="AB1" s="112"/>
      <c r="AC1" s="112"/>
      <c r="AD1" s="112"/>
      <c r="AE1" s="112"/>
      <c r="AF1" s="112"/>
      <c r="AG1" s="112"/>
      <c r="AH1" s="112"/>
    </row>
    <row r="2" spans="1:49" ht="30" customHeight="1">
      <c r="B2" s="301" t="s">
        <v>133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3"/>
    </row>
    <row r="3" spans="1:49" ht="30" customHeight="1">
      <c r="B3" s="55"/>
      <c r="C3" s="56"/>
      <c r="AA3" s="58"/>
      <c r="AB3" s="58"/>
      <c r="AC3" s="58"/>
    </row>
    <row r="4" spans="1:49" ht="30" customHeight="1">
      <c r="B4" s="246" t="s">
        <v>41</v>
      </c>
      <c r="C4" s="247"/>
      <c r="D4" s="247"/>
      <c r="E4" s="247"/>
      <c r="F4" s="248"/>
      <c r="G4" s="111">
        <f>G7+G11+G15</f>
        <v>635</v>
      </c>
      <c r="I4" s="246" t="s">
        <v>42</v>
      </c>
      <c r="J4" s="247"/>
      <c r="K4" s="247"/>
      <c r="L4" s="247"/>
      <c r="M4" s="248"/>
      <c r="N4" s="111">
        <f>N7+N10+N14+N18+N22+N26</f>
        <v>1724</v>
      </c>
      <c r="P4" s="249" t="s">
        <v>43</v>
      </c>
      <c r="Q4" s="250"/>
      <c r="R4" s="250"/>
      <c r="S4" s="250"/>
      <c r="T4" s="251"/>
      <c r="U4" s="111">
        <f>U7+U13+U17</f>
        <v>695</v>
      </c>
      <c r="V4" s="56"/>
      <c r="W4" s="249" t="s">
        <v>44</v>
      </c>
      <c r="X4" s="250"/>
      <c r="Y4" s="250"/>
      <c r="Z4" s="250"/>
      <c r="AA4" s="251"/>
      <c r="AB4" s="111">
        <f>AB7+AB10</f>
        <v>320</v>
      </c>
      <c r="AC4" s="59"/>
      <c r="AD4" s="249" t="s">
        <v>45</v>
      </c>
      <c r="AE4" s="250"/>
      <c r="AF4" s="250"/>
      <c r="AG4" s="250"/>
      <c r="AH4" s="251"/>
      <c r="AI4" s="111">
        <f>AI7+AI11</f>
        <v>240</v>
      </c>
      <c r="AK4" s="249" t="s">
        <v>585</v>
      </c>
      <c r="AL4" s="250"/>
      <c r="AM4" s="250"/>
      <c r="AN4" s="250"/>
      <c r="AO4" s="251"/>
      <c r="AP4" s="111">
        <f>AP7+AP11+AP19</f>
        <v>366</v>
      </c>
      <c r="AR4" s="249" t="s">
        <v>229</v>
      </c>
      <c r="AS4" s="250"/>
      <c r="AT4" s="250"/>
      <c r="AU4" s="250"/>
      <c r="AV4" s="251"/>
      <c r="AW4" s="111">
        <v>550</v>
      </c>
    </row>
    <row r="5" spans="1:49" ht="30" customHeight="1">
      <c r="B5" s="138"/>
      <c r="C5" s="138"/>
      <c r="D5" s="138"/>
      <c r="E5" s="138"/>
      <c r="F5" s="138"/>
      <c r="G5" s="114">
        <f>G8+G12+G16</f>
        <v>-10</v>
      </c>
      <c r="I5" s="138"/>
      <c r="J5" s="138"/>
      <c r="K5" s="138"/>
      <c r="L5" s="138"/>
      <c r="M5" s="138"/>
      <c r="N5" s="114">
        <f>N8+N11+N15+N19+N23+N27</f>
        <v>1</v>
      </c>
      <c r="P5" s="59"/>
      <c r="Q5" s="59"/>
      <c r="R5" s="59"/>
      <c r="S5" s="59"/>
      <c r="T5" s="59"/>
      <c r="U5" s="114">
        <f>U8+U14+U18</f>
        <v>3</v>
      </c>
      <c r="V5" s="56"/>
      <c r="W5" s="59"/>
      <c r="X5" s="59"/>
      <c r="Y5" s="59"/>
      <c r="Z5" s="59"/>
      <c r="AA5" s="59"/>
      <c r="AB5" s="114">
        <f>AB8+AB11</f>
        <v>-1</v>
      </c>
      <c r="AC5" s="59"/>
      <c r="AD5" s="59"/>
      <c r="AE5" s="59"/>
      <c r="AF5" s="59"/>
      <c r="AG5" s="59"/>
      <c r="AH5" s="59"/>
      <c r="AI5" s="114">
        <f>AI8+AI12</f>
        <v>0</v>
      </c>
      <c r="AK5" s="59"/>
      <c r="AL5" s="59"/>
      <c r="AM5" s="59"/>
      <c r="AN5" s="59"/>
      <c r="AO5" s="59"/>
      <c r="AP5" s="114">
        <f>AP8+AP12+AP20</f>
        <v>0</v>
      </c>
      <c r="AR5" s="59"/>
      <c r="AS5" s="59"/>
      <c r="AT5" s="59"/>
      <c r="AU5" s="59"/>
      <c r="AV5" s="59"/>
      <c r="AW5" s="114">
        <v>-3</v>
      </c>
    </row>
    <row r="6" spans="1:49" ht="30" customHeight="1">
      <c r="B6" s="55"/>
      <c r="C6" s="56"/>
      <c r="W6" s="58"/>
      <c r="AR6" s="57"/>
      <c r="AS6" s="57"/>
      <c r="AT6" s="57"/>
      <c r="AU6" s="57"/>
      <c r="AV6" s="57"/>
      <c r="AW6" s="55"/>
    </row>
    <row r="7" spans="1:49" s="112" customFormat="1" ht="30" customHeight="1">
      <c r="A7" s="110"/>
      <c r="B7" s="252" t="s">
        <v>46</v>
      </c>
      <c r="C7" s="253"/>
      <c r="D7" s="253"/>
      <c r="E7" s="253"/>
      <c r="F7" s="254"/>
      <c r="G7" s="111">
        <f>'AOTE Army'!P83</f>
        <v>155</v>
      </c>
      <c r="I7" s="252" t="s">
        <v>558</v>
      </c>
      <c r="J7" s="253"/>
      <c r="K7" s="253"/>
      <c r="L7" s="253"/>
      <c r="M7" s="254"/>
      <c r="N7" s="111">
        <f>'AOTE Army'!AF4</f>
        <v>244</v>
      </c>
      <c r="P7" s="252" t="s">
        <v>371</v>
      </c>
      <c r="Q7" s="253"/>
      <c r="R7" s="253"/>
      <c r="S7" s="253"/>
      <c r="T7" s="254"/>
      <c r="U7" s="111">
        <v>375</v>
      </c>
      <c r="W7" s="245" t="s">
        <v>521</v>
      </c>
      <c r="X7" s="245"/>
      <c r="Y7" s="245"/>
      <c r="Z7" s="245"/>
      <c r="AA7" s="245"/>
      <c r="AB7" s="111">
        <v>190</v>
      </c>
      <c r="AC7" s="113"/>
      <c r="AD7" s="252" t="s">
        <v>610</v>
      </c>
      <c r="AE7" s="253"/>
      <c r="AF7" s="253"/>
      <c r="AG7" s="253"/>
      <c r="AH7" s="254"/>
      <c r="AI7" s="111">
        <v>155</v>
      </c>
      <c r="AK7" s="252" t="s">
        <v>599</v>
      </c>
      <c r="AL7" s="253"/>
      <c r="AM7" s="253"/>
      <c r="AN7" s="253"/>
      <c r="AO7" s="254"/>
      <c r="AP7" s="111">
        <v>251</v>
      </c>
      <c r="AR7" s="252" t="s">
        <v>318</v>
      </c>
      <c r="AS7" s="253"/>
      <c r="AT7" s="253"/>
      <c r="AU7" s="253"/>
      <c r="AV7" s="254"/>
      <c r="AW7" s="111">
        <v>550</v>
      </c>
    </row>
    <row r="8" spans="1:49" s="112" customFormat="1" ht="30" customHeight="1">
      <c r="A8" s="110"/>
      <c r="B8" s="255"/>
      <c r="C8" s="256"/>
      <c r="D8" s="256"/>
      <c r="E8" s="256"/>
      <c r="F8" s="257"/>
      <c r="G8" s="114">
        <f>'AOTE Army'!P84</f>
        <v>-6</v>
      </c>
      <c r="I8" s="140" t="s">
        <v>511</v>
      </c>
      <c r="J8" s="140" t="s">
        <v>512</v>
      </c>
      <c r="K8" s="140" t="s">
        <v>513</v>
      </c>
      <c r="L8" s="140" t="s">
        <v>513</v>
      </c>
      <c r="M8" s="140" t="s">
        <v>513</v>
      </c>
      <c r="N8" s="114">
        <f>'AOTE Army'!AF5</f>
        <v>0</v>
      </c>
      <c r="P8" s="143" t="s">
        <v>369</v>
      </c>
      <c r="Q8" s="137" t="s">
        <v>165</v>
      </c>
      <c r="R8" s="137" t="s">
        <v>168</v>
      </c>
      <c r="S8" s="137"/>
      <c r="T8" s="137"/>
      <c r="U8" s="114">
        <v>2</v>
      </c>
      <c r="W8" s="164" t="s">
        <v>239</v>
      </c>
      <c r="X8" s="164" t="s">
        <v>168</v>
      </c>
      <c r="Y8" s="164" t="s">
        <v>168</v>
      </c>
      <c r="Z8" s="164"/>
      <c r="AA8" s="164"/>
      <c r="AB8" s="114">
        <v>-1</v>
      </c>
      <c r="AC8" s="116"/>
      <c r="AD8" s="255"/>
      <c r="AE8" s="256"/>
      <c r="AF8" s="256"/>
      <c r="AG8" s="256"/>
      <c r="AH8" s="257"/>
      <c r="AI8" s="114">
        <v>0</v>
      </c>
      <c r="AK8" s="275"/>
      <c r="AL8" s="276"/>
      <c r="AM8" s="276"/>
      <c r="AN8" s="276"/>
      <c r="AO8" s="276"/>
      <c r="AP8" s="114">
        <v>0</v>
      </c>
      <c r="AR8" s="286"/>
      <c r="AS8" s="287"/>
      <c r="AT8" s="287"/>
      <c r="AU8" s="287"/>
      <c r="AV8" s="288"/>
      <c r="AW8" s="114">
        <v>-3</v>
      </c>
    </row>
    <row r="9" spans="1:49" s="112" customFormat="1" ht="30" customHeight="1">
      <c r="A9" s="110"/>
      <c r="B9" s="258"/>
      <c r="C9" s="259"/>
      <c r="D9" s="259"/>
      <c r="E9" s="259"/>
      <c r="F9" s="260"/>
      <c r="P9" s="137"/>
      <c r="Q9" s="137"/>
      <c r="R9" s="137"/>
      <c r="S9" s="137"/>
      <c r="T9" s="137"/>
      <c r="AB9" s="116"/>
      <c r="AC9" s="116"/>
      <c r="AD9" s="258"/>
      <c r="AE9" s="259"/>
      <c r="AF9" s="259"/>
      <c r="AG9" s="259"/>
      <c r="AH9" s="260"/>
      <c r="AK9" s="276"/>
      <c r="AL9" s="276"/>
      <c r="AM9" s="276"/>
      <c r="AN9" s="276"/>
      <c r="AO9" s="276"/>
      <c r="AP9" s="116"/>
      <c r="AQ9" s="110"/>
      <c r="AR9" s="289"/>
      <c r="AS9" s="290"/>
      <c r="AT9" s="290"/>
      <c r="AU9" s="290"/>
      <c r="AV9" s="291"/>
      <c r="AW9" s="110"/>
    </row>
    <row r="10" spans="1:49" s="112" customFormat="1" ht="30" customHeight="1">
      <c r="I10" s="252" t="s">
        <v>372</v>
      </c>
      <c r="J10" s="253"/>
      <c r="K10" s="253"/>
      <c r="L10" s="253"/>
      <c r="M10" s="254"/>
      <c r="N10" s="111">
        <f>'AOTE Army'!AF36</f>
        <v>175</v>
      </c>
      <c r="P10" s="137" t="s">
        <v>239</v>
      </c>
      <c r="Q10" s="137" t="s">
        <v>165</v>
      </c>
      <c r="R10" s="137" t="s">
        <v>168</v>
      </c>
      <c r="S10" s="137"/>
      <c r="T10" s="137"/>
      <c r="W10" s="252" t="s">
        <v>375</v>
      </c>
      <c r="X10" s="253"/>
      <c r="Y10" s="253"/>
      <c r="Z10" s="253"/>
      <c r="AA10" s="254"/>
      <c r="AB10" s="111">
        <v>130</v>
      </c>
      <c r="AD10" s="116"/>
      <c r="AE10" s="116"/>
      <c r="AF10" s="116"/>
      <c r="AG10" s="116"/>
      <c r="AH10" s="116"/>
    </row>
    <row r="11" spans="1:49" s="112" customFormat="1" ht="30" customHeight="1">
      <c r="B11" s="252" t="s">
        <v>373</v>
      </c>
      <c r="C11" s="253"/>
      <c r="D11" s="253"/>
      <c r="E11" s="253"/>
      <c r="F11" s="254"/>
      <c r="G11" s="111">
        <f>'AOTE Army'!P4</f>
        <v>170</v>
      </c>
      <c r="I11" s="292"/>
      <c r="J11" s="293"/>
      <c r="K11" s="293"/>
      <c r="L11" s="293"/>
      <c r="M11" s="294"/>
      <c r="N11" s="114">
        <f>'AOTE Army'!AF37</f>
        <v>-1</v>
      </c>
      <c r="P11" s="137"/>
      <c r="Q11" s="137"/>
      <c r="R11" s="137"/>
      <c r="S11" s="137"/>
      <c r="T11" s="137"/>
      <c r="W11" s="167" t="s">
        <v>239</v>
      </c>
      <c r="X11" s="167" t="s">
        <v>165</v>
      </c>
      <c r="Y11" s="167" t="s">
        <v>234</v>
      </c>
      <c r="Z11" s="167" t="s">
        <v>234</v>
      </c>
      <c r="AA11" s="167" t="s">
        <v>234</v>
      </c>
      <c r="AB11" s="114">
        <v>0</v>
      </c>
      <c r="AC11" s="113"/>
      <c r="AD11" s="252" t="s">
        <v>611</v>
      </c>
      <c r="AE11" s="253"/>
      <c r="AF11" s="253"/>
      <c r="AG11" s="253"/>
      <c r="AH11" s="254"/>
      <c r="AI11" s="111">
        <v>85</v>
      </c>
      <c r="AK11" s="252" t="s">
        <v>598</v>
      </c>
      <c r="AL11" s="253"/>
      <c r="AM11" s="253"/>
      <c r="AN11" s="253"/>
      <c r="AO11" s="254"/>
      <c r="AP11" s="111">
        <v>35</v>
      </c>
    </row>
    <row r="12" spans="1:49" s="112" customFormat="1" ht="30" customHeight="1">
      <c r="B12" s="255"/>
      <c r="C12" s="256"/>
      <c r="D12" s="256"/>
      <c r="E12" s="256"/>
      <c r="F12" s="257"/>
      <c r="G12" s="114">
        <f>'AOTE Army'!P5</f>
        <v>-2</v>
      </c>
      <c r="I12" s="295"/>
      <c r="J12" s="296"/>
      <c r="K12" s="296"/>
      <c r="L12" s="296"/>
      <c r="M12" s="297"/>
      <c r="AB12" s="116"/>
      <c r="AC12" s="116"/>
      <c r="AD12" s="255"/>
      <c r="AE12" s="256"/>
      <c r="AF12" s="256"/>
      <c r="AG12" s="256"/>
      <c r="AH12" s="257"/>
      <c r="AI12" s="114">
        <v>0</v>
      </c>
      <c r="AK12" s="276"/>
      <c r="AL12" s="276"/>
      <c r="AM12" s="276"/>
      <c r="AN12" s="276"/>
      <c r="AO12" s="276"/>
      <c r="AP12" s="114">
        <v>0</v>
      </c>
    </row>
    <row r="13" spans="1:49" s="112" customFormat="1" ht="30" customHeight="1">
      <c r="B13" s="258"/>
      <c r="C13" s="259"/>
      <c r="D13" s="259"/>
      <c r="E13" s="259"/>
      <c r="F13" s="260"/>
      <c r="P13" s="261" t="s">
        <v>603</v>
      </c>
      <c r="Q13" s="262"/>
      <c r="R13" s="262"/>
      <c r="S13" s="262"/>
      <c r="T13" s="263"/>
      <c r="U13" s="111">
        <v>185</v>
      </c>
      <c r="W13" s="120" t="s">
        <v>166</v>
      </c>
      <c r="X13" s="123" t="s">
        <v>167</v>
      </c>
      <c r="Y13" s="123"/>
      <c r="AB13" s="116"/>
      <c r="AC13" s="116"/>
      <c r="AD13" s="258"/>
      <c r="AE13" s="259"/>
      <c r="AF13" s="259"/>
      <c r="AG13" s="259"/>
      <c r="AH13" s="260"/>
      <c r="AK13" s="276"/>
      <c r="AL13" s="276"/>
      <c r="AM13" s="276"/>
      <c r="AN13" s="276"/>
      <c r="AO13" s="276"/>
    </row>
    <row r="14" spans="1:49" s="112" customFormat="1" ht="30" customHeight="1">
      <c r="I14" s="252" t="s">
        <v>484</v>
      </c>
      <c r="J14" s="253"/>
      <c r="K14" s="253"/>
      <c r="L14" s="253"/>
      <c r="M14" s="254"/>
      <c r="N14" s="111">
        <f>'AOTE Army'!AF70</f>
        <v>340</v>
      </c>
      <c r="P14" s="137" t="s">
        <v>239</v>
      </c>
      <c r="Q14" s="115" t="s">
        <v>165</v>
      </c>
      <c r="R14" s="115" t="s">
        <v>168</v>
      </c>
      <c r="S14" s="115"/>
      <c r="T14" s="115"/>
      <c r="U14" s="114">
        <v>1</v>
      </c>
      <c r="W14" s="120" t="s">
        <v>519</v>
      </c>
      <c r="X14" s="123" t="s">
        <v>261</v>
      </c>
      <c r="Y14" s="124"/>
    </row>
    <row r="15" spans="1:49" s="112" customFormat="1" ht="30" customHeight="1">
      <c r="B15" s="261" t="s">
        <v>374</v>
      </c>
      <c r="C15" s="262"/>
      <c r="D15" s="262"/>
      <c r="E15" s="262"/>
      <c r="F15" s="263"/>
      <c r="G15" s="111">
        <f>'AOTE Army'!P45</f>
        <v>310</v>
      </c>
      <c r="I15" s="141" t="s">
        <v>514</v>
      </c>
      <c r="J15" s="141" t="s">
        <v>515</v>
      </c>
      <c r="K15" s="141" t="s">
        <v>515</v>
      </c>
      <c r="L15" s="141" t="s">
        <v>515</v>
      </c>
      <c r="M15" s="141" t="s">
        <v>515</v>
      </c>
      <c r="N15" s="114">
        <f>'AOTE Army'!AF71</f>
        <v>-1</v>
      </c>
      <c r="P15" s="115"/>
      <c r="Q15" s="115"/>
      <c r="R15" s="115"/>
      <c r="S15" s="115"/>
      <c r="T15" s="115"/>
      <c r="W15" s="120" t="s">
        <v>31</v>
      </c>
      <c r="X15" s="124" t="s">
        <v>310</v>
      </c>
      <c r="Y15" s="123"/>
      <c r="AB15" s="113"/>
      <c r="AC15" s="113"/>
      <c r="AI15" s="119"/>
      <c r="AK15" s="252" t="s">
        <v>605</v>
      </c>
      <c r="AL15" s="253"/>
      <c r="AM15" s="253"/>
      <c r="AN15" s="253"/>
      <c r="AO15" s="254"/>
      <c r="AP15" s="111">
        <v>35</v>
      </c>
    </row>
    <row r="16" spans="1:49" s="112" customFormat="1" ht="30" customHeight="1">
      <c r="C16" s="149" t="s">
        <v>509</v>
      </c>
      <c r="D16" s="149" t="s">
        <v>510</v>
      </c>
      <c r="E16" s="149" t="s">
        <v>508</v>
      </c>
      <c r="G16" s="114">
        <f>'AOTE Army'!P46</f>
        <v>-2</v>
      </c>
      <c r="I16" s="141" t="s">
        <v>516</v>
      </c>
      <c r="J16" s="141" t="s">
        <v>516</v>
      </c>
      <c r="K16" s="141" t="s">
        <v>516</v>
      </c>
      <c r="L16" s="141" t="s">
        <v>516</v>
      </c>
      <c r="M16" s="141" t="s">
        <v>516</v>
      </c>
      <c r="W16" s="120" t="s">
        <v>520</v>
      </c>
      <c r="X16" s="123" t="s">
        <v>255</v>
      </c>
      <c r="Y16" s="123"/>
      <c r="AB16" s="116"/>
      <c r="AC16" s="116"/>
      <c r="AI16" s="119"/>
      <c r="AK16" s="300"/>
      <c r="AL16" s="300"/>
      <c r="AM16" s="300"/>
      <c r="AN16" s="300"/>
      <c r="AO16" s="300"/>
      <c r="AP16" s="114">
        <v>0</v>
      </c>
    </row>
    <row r="17" spans="1:48" s="112" customFormat="1" ht="30" customHeight="1">
      <c r="C17" s="142" t="s">
        <v>508</v>
      </c>
      <c r="D17" s="142" t="s">
        <v>508</v>
      </c>
      <c r="E17" s="142" t="s">
        <v>508</v>
      </c>
      <c r="F17" s="116"/>
      <c r="P17" s="252" t="s">
        <v>476</v>
      </c>
      <c r="Q17" s="253"/>
      <c r="R17" s="253"/>
      <c r="S17" s="253"/>
      <c r="T17" s="254"/>
      <c r="U17" s="111">
        <v>135</v>
      </c>
      <c r="W17" s="120" t="s">
        <v>309</v>
      </c>
      <c r="X17" s="123" t="s">
        <v>311</v>
      </c>
      <c r="Y17" s="123"/>
      <c r="AB17" s="116"/>
      <c r="AC17" s="116"/>
      <c r="AI17" s="119"/>
      <c r="AK17" s="300"/>
      <c r="AL17" s="300"/>
      <c r="AM17" s="300"/>
      <c r="AN17" s="300"/>
      <c r="AO17" s="300"/>
    </row>
    <row r="18" spans="1:48" s="112" customFormat="1" ht="30" customHeight="1">
      <c r="B18" s="119"/>
      <c r="C18" s="126"/>
      <c r="D18" s="119"/>
      <c r="I18" s="261" t="s">
        <v>377</v>
      </c>
      <c r="J18" s="262"/>
      <c r="K18" s="262"/>
      <c r="L18" s="262"/>
      <c r="M18" s="263"/>
      <c r="N18" s="111">
        <f>'AOTE Army'!AF135</f>
        <v>580</v>
      </c>
      <c r="P18" s="255" t="s">
        <v>588</v>
      </c>
      <c r="Q18" s="256"/>
      <c r="R18" s="256"/>
      <c r="S18" s="256"/>
      <c r="T18" s="257"/>
      <c r="U18" s="114">
        <v>0</v>
      </c>
      <c r="W18" s="120" t="s">
        <v>239</v>
      </c>
      <c r="X18" s="110" t="s">
        <v>235</v>
      </c>
      <c r="Y18" s="110"/>
      <c r="AI18" s="119"/>
    </row>
    <row r="19" spans="1:48" s="112" customFormat="1" ht="30" customHeight="1">
      <c r="B19" s="117"/>
      <c r="C19" s="118" t="s">
        <v>28</v>
      </c>
      <c r="D19" s="119"/>
      <c r="F19" s="111"/>
      <c r="G19" s="112" t="s">
        <v>480</v>
      </c>
      <c r="I19" s="127"/>
      <c r="J19" s="298" t="s">
        <v>517</v>
      </c>
      <c r="K19" s="298" t="s">
        <v>517</v>
      </c>
      <c r="L19" s="298" t="s">
        <v>517</v>
      </c>
      <c r="M19" s="127"/>
      <c r="N19" s="114">
        <f>'AOTE Army'!AF136</f>
        <v>3</v>
      </c>
      <c r="P19" s="258"/>
      <c r="Q19" s="259"/>
      <c r="R19" s="259"/>
      <c r="S19" s="259"/>
      <c r="T19" s="260"/>
      <c r="W19" s="120" t="s">
        <v>595</v>
      </c>
      <c r="X19" s="123" t="s">
        <v>176</v>
      </c>
      <c r="Y19" s="110"/>
      <c r="AB19" s="116"/>
      <c r="AC19" s="116"/>
      <c r="AI19" s="119"/>
      <c r="AK19" s="252" t="s">
        <v>597</v>
      </c>
      <c r="AL19" s="253"/>
      <c r="AM19" s="253"/>
      <c r="AN19" s="253"/>
      <c r="AO19" s="254"/>
      <c r="AP19" s="111">
        <v>80</v>
      </c>
    </row>
    <row r="20" spans="1:48" s="112" customFormat="1" ht="30" customHeight="1">
      <c r="B20" s="122"/>
      <c r="C20" s="118" t="s">
        <v>29</v>
      </c>
      <c r="D20" s="119"/>
      <c r="F20" s="114"/>
      <c r="G20" s="112" t="s">
        <v>481</v>
      </c>
      <c r="I20" s="127"/>
      <c r="J20" s="299"/>
      <c r="K20" s="299"/>
      <c r="L20" s="299"/>
      <c r="M20" s="127"/>
      <c r="P20" s="57"/>
      <c r="Q20" s="57"/>
      <c r="R20" s="57"/>
      <c r="S20" s="57"/>
      <c r="T20" s="57"/>
      <c r="U20" s="57"/>
      <c r="W20" s="120" t="s">
        <v>369</v>
      </c>
      <c r="X20" s="123" t="s">
        <v>370</v>
      </c>
      <c r="Y20" s="110"/>
      <c r="AB20" s="116"/>
      <c r="AC20" s="116"/>
      <c r="AK20" s="255"/>
      <c r="AL20" s="256"/>
      <c r="AM20" s="256"/>
      <c r="AN20" s="256"/>
      <c r="AO20" s="257"/>
      <c r="AP20" s="114">
        <v>0</v>
      </c>
    </row>
    <row r="21" spans="1:48" s="112" customFormat="1" ht="30" customHeight="1">
      <c r="B21" s="115"/>
      <c r="C21" s="118" t="s">
        <v>163</v>
      </c>
      <c r="I21" s="119"/>
      <c r="J21" s="119"/>
      <c r="K21" s="119"/>
      <c r="L21" s="119"/>
      <c r="M21" s="119"/>
      <c r="P21" s="57"/>
      <c r="Q21" s="57"/>
      <c r="R21" s="57"/>
      <c r="S21" s="57"/>
      <c r="T21" s="57"/>
      <c r="U21" s="57"/>
      <c r="W21" s="120" t="s">
        <v>587</v>
      </c>
      <c r="X21" s="123" t="s">
        <v>313</v>
      </c>
      <c r="Y21" s="110"/>
      <c r="AK21" s="258"/>
      <c r="AL21" s="259"/>
      <c r="AM21" s="259"/>
      <c r="AN21" s="259"/>
      <c r="AO21" s="260"/>
    </row>
    <row r="22" spans="1:48" s="112" customFormat="1" ht="30" customHeight="1">
      <c r="B22" s="125"/>
      <c r="C22" s="118" t="s">
        <v>164</v>
      </c>
      <c r="F22" s="119"/>
      <c r="I22" s="252" t="s">
        <v>486</v>
      </c>
      <c r="J22" s="253"/>
      <c r="K22" s="253"/>
      <c r="L22" s="253"/>
      <c r="M22" s="254"/>
      <c r="N22" s="111">
        <f>'AOTE Army'!AF102</f>
        <v>185</v>
      </c>
      <c r="P22" s="57"/>
      <c r="Q22" s="57"/>
      <c r="R22" s="57"/>
      <c r="S22" s="57"/>
      <c r="T22" s="57"/>
      <c r="U22" s="57"/>
      <c r="W22" s="120" t="s">
        <v>266</v>
      </c>
      <c r="X22" s="110" t="s">
        <v>193</v>
      </c>
      <c r="Y22" s="126"/>
      <c r="AB22" s="113"/>
      <c r="AC22" s="113"/>
      <c r="AI22" s="119"/>
      <c r="AK22" s="255"/>
      <c r="AL22" s="256"/>
      <c r="AM22" s="256"/>
      <c r="AN22" s="256"/>
      <c r="AO22" s="257"/>
    </row>
    <row r="23" spans="1:48" s="119" customFormat="1" ht="30" customHeight="1">
      <c r="B23" s="121"/>
      <c r="C23" s="123" t="s">
        <v>368</v>
      </c>
      <c r="D23" s="112"/>
      <c r="E23" s="112"/>
      <c r="G23" s="112"/>
      <c r="H23" s="112"/>
      <c r="I23" s="255" t="s">
        <v>488</v>
      </c>
      <c r="J23" s="256"/>
      <c r="K23" s="256"/>
      <c r="L23" s="256"/>
      <c r="M23" s="257"/>
      <c r="N23" s="114">
        <f>'AOTE Army'!AF103</f>
        <v>0</v>
      </c>
      <c r="O23" s="112"/>
      <c r="V23" s="112"/>
      <c r="W23" s="120" t="s">
        <v>168</v>
      </c>
      <c r="X23" s="110" t="s">
        <v>153</v>
      </c>
      <c r="Y23" s="112"/>
      <c r="Z23" s="112"/>
      <c r="AA23" s="112"/>
      <c r="AB23" s="116"/>
      <c r="AC23" s="116"/>
      <c r="AD23" s="112"/>
      <c r="AE23" s="112"/>
      <c r="AF23" s="112"/>
      <c r="AG23" s="112"/>
      <c r="AH23" s="112"/>
      <c r="AK23" s="258"/>
      <c r="AL23" s="259"/>
      <c r="AM23" s="259"/>
      <c r="AN23" s="259"/>
      <c r="AO23" s="260"/>
      <c r="AR23" s="112"/>
      <c r="AS23" s="112"/>
      <c r="AT23" s="112"/>
      <c r="AU23" s="112"/>
      <c r="AV23" s="112"/>
    </row>
    <row r="24" spans="1:48" s="119" customFormat="1" ht="30" customHeight="1">
      <c r="B24" s="112"/>
      <c r="C24" s="112"/>
      <c r="D24" s="112"/>
      <c r="E24" s="112"/>
      <c r="G24" s="112"/>
      <c r="H24" s="112"/>
      <c r="I24" s="258"/>
      <c r="J24" s="259"/>
      <c r="K24" s="259"/>
      <c r="L24" s="259"/>
      <c r="M24" s="260"/>
      <c r="N24" s="112"/>
      <c r="O24" s="112"/>
      <c r="P24" s="57"/>
      <c r="Q24" s="57"/>
      <c r="R24" s="57"/>
      <c r="S24" s="57"/>
      <c r="T24" s="57"/>
      <c r="U24" s="57"/>
      <c r="V24" s="112"/>
      <c r="W24" s="120" t="s">
        <v>165</v>
      </c>
      <c r="X24" s="123" t="s">
        <v>40</v>
      </c>
      <c r="Y24" s="112"/>
      <c r="Z24" s="112"/>
      <c r="AA24" s="112"/>
      <c r="AB24" s="116"/>
      <c r="AC24" s="116"/>
      <c r="AD24" s="112"/>
      <c r="AE24" s="112"/>
      <c r="AF24" s="112"/>
      <c r="AG24" s="112"/>
      <c r="AH24" s="112"/>
      <c r="AK24" s="112"/>
      <c r="AL24" s="112"/>
      <c r="AM24" s="112"/>
      <c r="AN24" s="112"/>
      <c r="AO24" s="112"/>
      <c r="AR24" s="112"/>
      <c r="AS24" s="112"/>
      <c r="AT24" s="112"/>
      <c r="AU24" s="112"/>
      <c r="AV24" s="112"/>
    </row>
    <row r="25" spans="1:48" s="119" customFormat="1" ht="30" customHeight="1">
      <c r="G25" s="112"/>
      <c r="H25" s="112"/>
      <c r="N25" s="112"/>
      <c r="O25" s="112"/>
      <c r="P25" s="57"/>
      <c r="Q25" s="57"/>
      <c r="R25" s="57"/>
      <c r="S25" s="57"/>
      <c r="T25" s="57"/>
      <c r="U25" s="57"/>
      <c r="V25" s="112"/>
      <c r="W25" s="120" t="s">
        <v>265</v>
      </c>
      <c r="X25" s="110" t="s">
        <v>267</v>
      </c>
      <c r="Y25" s="112"/>
      <c r="Z25" s="112"/>
      <c r="AA25" s="112"/>
      <c r="AB25" s="112"/>
      <c r="AC25" s="112"/>
      <c r="AD25" s="112"/>
      <c r="AE25" s="112"/>
      <c r="AF25" s="112"/>
      <c r="AG25" s="112"/>
      <c r="AH25" s="112"/>
    </row>
    <row r="26" spans="1:48" s="119" customFormat="1" ht="30" customHeight="1">
      <c r="A26" s="126"/>
      <c r="C26" s="126"/>
      <c r="G26" s="112"/>
      <c r="H26" s="112"/>
      <c r="I26" s="252" t="s">
        <v>487</v>
      </c>
      <c r="J26" s="253"/>
      <c r="K26" s="253"/>
      <c r="L26" s="253"/>
      <c r="M26" s="254"/>
      <c r="N26" s="111">
        <f>'AOTE Army'!AF118</f>
        <v>200</v>
      </c>
      <c r="O26" s="112"/>
      <c r="P26" s="57"/>
      <c r="Q26" s="57"/>
      <c r="R26" s="57"/>
      <c r="S26" s="57"/>
      <c r="T26" s="57"/>
      <c r="U26" s="57"/>
      <c r="V26" s="112"/>
      <c r="W26" s="139" t="s">
        <v>596</v>
      </c>
      <c r="X26" s="123" t="s">
        <v>39</v>
      </c>
      <c r="Y26" s="112"/>
      <c r="Z26" s="112"/>
      <c r="AA26" s="112"/>
      <c r="AB26" s="113"/>
      <c r="AC26" s="113"/>
      <c r="AD26" s="112"/>
      <c r="AE26" s="112"/>
      <c r="AF26" s="112"/>
      <c r="AG26" s="112"/>
      <c r="AH26" s="112"/>
      <c r="AP26" s="112"/>
    </row>
    <row r="27" spans="1:48" s="119" customFormat="1" ht="30" customHeight="1">
      <c r="A27" s="126"/>
      <c r="C27" s="126"/>
      <c r="G27" s="112"/>
      <c r="H27" s="112"/>
      <c r="I27" s="255" t="s">
        <v>489</v>
      </c>
      <c r="J27" s="256"/>
      <c r="K27" s="256"/>
      <c r="L27" s="256"/>
      <c r="M27" s="257"/>
      <c r="N27" s="114">
        <f>'AOTE Army'!AF119</f>
        <v>0</v>
      </c>
      <c r="O27" s="112"/>
      <c r="P27" s="57"/>
      <c r="Q27" s="57"/>
      <c r="R27" s="57"/>
      <c r="S27" s="57"/>
      <c r="T27" s="57"/>
      <c r="U27" s="57"/>
      <c r="V27" s="112"/>
      <c r="W27" s="139" t="s">
        <v>483</v>
      </c>
      <c r="X27" s="123" t="s">
        <v>284</v>
      </c>
      <c r="Y27" s="112"/>
      <c r="Z27" s="112"/>
      <c r="AA27" s="112"/>
      <c r="AB27" s="116"/>
      <c r="AC27" s="116"/>
      <c r="AD27" s="112"/>
      <c r="AE27" s="112"/>
      <c r="AF27" s="112"/>
      <c r="AG27" s="112"/>
      <c r="AH27" s="112"/>
      <c r="AP27" s="112"/>
      <c r="AQ27" s="126"/>
    </row>
    <row r="28" spans="1:48" s="112" customFormat="1" ht="30" customHeight="1">
      <c r="A28" s="126"/>
      <c r="B28" s="119"/>
      <c r="C28" s="126"/>
      <c r="D28" s="119"/>
      <c r="E28" s="119"/>
      <c r="F28" s="119"/>
      <c r="I28" s="258"/>
      <c r="J28" s="259"/>
      <c r="K28" s="259"/>
      <c r="L28" s="259"/>
      <c r="M28" s="260"/>
      <c r="P28" s="57"/>
      <c r="Q28" s="57"/>
      <c r="R28" s="57"/>
      <c r="S28" s="57"/>
      <c r="T28" s="57"/>
      <c r="U28" s="57"/>
      <c r="W28" s="139" t="s">
        <v>482</v>
      </c>
      <c r="X28" s="123" t="s">
        <v>262</v>
      </c>
      <c r="AB28" s="116"/>
      <c r="AC28" s="116"/>
      <c r="AD28" s="57"/>
      <c r="AE28" s="57"/>
      <c r="AF28" s="57"/>
      <c r="AG28" s="57"/>
      <c r="AH28" s="57"/>
      <c r="AI28" s="56"/>
      <c r="AK28" s="119"/>
      <c r="AL28" s="119"/>
      <c r="AM28" s="119"/>
      <c r="AN28" s="119"/>
      <c r="AO28" s="119"/>
      <c r="AP28" s="119"/>
      <c r="AQ28" s="110"/>
      <c r="AR28" s="119"/>
      <c r="AS28" s="119"/>
      <c r="AT28" s="119"/>
      <c r="AU28" s="119"/>
      <c r="AV28" s="119"/>
    </row>
    <row r="29" spans="1:48" s="112" customFormat="1" ht="30" customHeight="1">
      <c r="A29" s="126"/>
      <c r="B29" s="119"/>
      <c r="C29" s="126"/>
      <c r="D29" s="119"/>
      <c r="E29" s="119"/>
      <c r="F29" s="119"/>
      <c r="I29" s="119"/>
      <c r="J29" s="119"/>
      <c r="K29" s="119"/>
      <c r="L29" s="119"/>
      <c r="M29" s="119"/>
      <c r="N29" s="119"/>
      <c r="P29" s="57"/>
      <c r="Q29" s="57"/>
      <c r="R29" s="57"/>
      <c r="S29" s="57"/>
      <c r="T29" s="57"/>
      <c r="U29" s="57"/>
      <c r="W29" s="139" t="s">
        <v>169</v>
      </c>
      <c r="X29" s="124" t="s">
        <v>170</v>
      </c>
      <c r="AD29" s="57"/>
      <c r="AE29" s="57"/>
      <c r="AF29" s="57"/>
      <c r="AG29" s="57"/>
      <c r="AH29" s="57"/>
      <c r="AI29" s="56"/>
      <c r="AK29" s="119"/>
      <c r="AL29" s="119"/>
      <c r="AM29" s="119"/>
      <c r="AN29" s="119"/>
      <c r="AO29" s="119"/>
      <c r="AP29" s="119"/>
      <c r="AQ29" s="110"/>
      <c r="AR29" s="126"/>
      <c r="AS29" s="119"/>
      <c r="AT29" s="119"/>
      <c r="AU29" s="119"/>
      <c r="AV29" s="119"/>
    </row>
    <row r="30" spans="1:48" s="119" customFormat="1" ht="30" customHeight="1">
      <c r="A30" s="126"/>
      <c r="C30" s="126"/>
      <c r="P30" s="57"/>
      <c r="Q30" s="57"/>
      <c r="R30" s="57"/>
      <c r="S30" s="57"/>
      <c r="T30" s="57"/>
      <c r="U30" s="57"/>
      <c r="V30" s="112"/>
      <c r="W30" s="139" t="s">
        <v>238</v>
      </c>
      <c r="X30" s="123" t="s">
        <v>236</v>
      </c>
      <c r="Y30" s="112"/>
      <c r="Z30" s="112"/>
      <c r="AA30" s="112"/>
      <c r="AB30" s="112"/>
      <c r="AC30" s="112"/>
      <c r="AD30" s="57"/>
      <c r="AE30" s="57"/>
      <c r="AF30" s="57"/>
      <c r="AG30" s="57"/>
      <c r="AH30" s="57"/>
      <c r="AI30" s="56"/>
      <c r="AR30" s="110"/>
      <c r="AS30" s="112"/>
      <c r="AT30" s="112"/>
      <c r="AU30" s="112"/>
      <c r="AV30" s="112"/>
    </row>
    <row r="31" spans="1:48" s="119" customFormat="1" ht="30" customHeight="1">
      <c r="A31" s="126"/>
      <c r="C31" s="126"/>
      <c r="P31" s="57"/>
      <c r="Q31" s="57"/>
      <c r="R31" s="57"/>
      <c r="S31" s="57"/>
      <c r="T31" s="57"/>
      <c r="U31" s="57"/>
      <c r="V31" s="112"/>
      <c r="W31" s="112"/>
      <c r="X31" s="112"/>
      <c r="Y31" s="112"/>
      <c r="Z31" s="112"/>
      <c r="AA31" s="112"/>
      <c r="AB31" s="112"/>
      <c r="AC31" s="112"/>
      <c r="AD31" s="57"/>
      <c r="AE31" s="57"/>
      <c r="AF31" s="57"/>
      <c r="AG31" s="57"/>
      <c r="AH31" s="57"/>
      <c r="AI31" s="56"/>
      <c r="AR31" s="110"/>
      <c r="AS31" s="112"/>
      <c r="AT31" s="112"/>
      <c r="AU31" s="112"/>
      <c r="AV31" s="112"/>
    </row>
    <row r="32" spans="1:48" s="119" customFormat="1" ht="30" customHeight="1">
      <c r="A32" s="126"/>
      <c r="C32" s="126"/>
      <c r="P32" s="57"/>
      <c r="Q32" s="57"/>
      <c r="R32" s="57"/>
      <c r="S32" s="57"/>
      <c r="T32" s="57"/>
      <c r="U32" s="57"/>
      <c r="V32" s="112"/>
      <c r="W32" s="112"/>
      <c r="X32" s="112"/>
      <c r="Y32" s="112"/>
      <c r="Z32" s="112"/>
      <c r="AA32" s="112"/>
      <c r="AB32" s="112"/>
      <c r="AC32" s="112"/>
      <c r="AD32" s="57"/>
      <c r="AE32" s="57"/>
      <c r="AF32" s="57"/>
      <c r="AG32" s="57"/>
      <c r="AH32" s="57"/>
      <c r="AI32" s="56"/>
    </row>
    <row r="33" spans="1:48" s="119" customFormat="1" ht="30" customHeight="1">
      <c r="A33" s="126"/>
      <c r="C33" s="126"/>
      <c r="P33" s="57"/>
      <c r="Q33" s="57"/>
      <c r="R33" s="57"/>
      <c r="S33" s="57"/>
      <c r="T33" s="57"/>
      <c r="U33" s="57"/>
      <c r="V33" s="112"/>
      <c r="W33" s="112"/>
      <c r="X33" s="112"/>
      <c r="Y33" s="112"/>
      <c r="Z33" s="112"/>
      <c r="AA33" s="112"/>
      <c r="AB33" s="112"/>
      <c r="AC33" s="112"/>
      <c r="AD33" s="57"/>
      <c r="AE33" s="57"/>
      <c r="AF33" s="57"/>
      <c r="AG33" s="57"/>
      <c r="AH33" s="57"/>
      <c r="AI33" s="56"/>
    </row>
    <row r="34" spans="1:48" s="119" customFormat="1" ht="30" customHeight="1">
      <c r="A34" s="126"/>
      <c r="C34" s="126"/>
      <c r="I34" s="56"/>
      <c r="J34" s="56"/>
      <c r="K34" s="56"/>
      <c r="L34" s="56"/>
      <c r="M34" s="56"/>
      <c r="N34" s="56"/>
      <c r="P34" s="57"/>
      <c r="Q34" s="57"/>
      <c r="R34" s="57"/>
      <c r="S34" s="57"/>
      <c r="T34" s="57"/>
      <c r="U34" s="57"/>
      <c r="V34" s="112"/>
      <c r="W34" s="112"/>
      <c r="X34" s="112"/>
      <c r="Y34" s="112"/>
      <c r="Z34" s="112"/>
      <c r="AA34" s="112"/>
      <c r="AB34" s="112"/>
      <c r="AC34" s="112"/>
      <c r="AD34" s="57"/>
      <c r="AE34" s="57"/>
      <c r="AF34" s="57"/>
      <c r="AG34" s="57"/>
      <c r="AH34" s="57"/>
      <c r="AI34" s="56"/>
    </row>
    <row r="35" spans="1:48" s="119" customFormat="1" ht="30" customHeight="1">
      <c r="A35" s="126"/>
      <c r="C35" s="126"/>
      <c r="I35" s="56"/>
      <c r="J35" s="56"/>
      <c r="K35" s="56"/>
      <c r="L35" s="56"/>
      <c r="M35" s="56"/>
      <c r="N35" s="56"/>
      <c r="P35" s="57"/>
      <c r="Q35" s="57"/>
      <c r="R35" s="57"/>
      <c r="S35" s="57"/>
      <c r="T35" s="57"/>
      <c r="U35" s="57"/>
      <c r="V35" s="112"/>
      <c r="W35" s="57"/>
      <c r="X35" s="57"/>
      <c r="Y35" s="112"/>
      <c r="Z35" s="112"/>
      <c r="AA35" s="112"/>
      <c r="AB35" s="112"/>
      <c r="AC35" s="112"/>
      <c r="AD35" s="57"/>
      <c r="AE35" s="57"/>
      <c r="AF35" s="57"/>
      <c r="AG35" s="57"/>
      <c r="AH35" s="57"/>
      <c r="AI35" s="56"/>
    </row>
    <row r="36" spans="1:48" ht="30" customHeight="1">
      <c r="AK36" s="119"/>
      <c r="AL36" s="119"/>
      <c r="AM36" s="119"/>
      <c r="AN36" s="119"/>
      <c r="AO36" s="119"/>
      <c r="AP36" s="119"/>
      <c r="AR36" s="119"/>
      <c r="AS36" s="119"/>
      <c r="AT36" s="119"/>
      <c r="AU36" s="119"/>
      <c r="AV36" s="119"/>
    </row>
    <row r="37" spans="1:48" ht="30" customHeight="1">
      <c r="AK37" s="119"/>
      <c r="AL37" s="119"/>
      <c r="AM37" s="119"/>
      <c r="AN37" s="119"/>
      <c r="AO37" s="119"/>
      <c r="AP37" s="119"/>
      <c r="AR37" s="119"/>
      <c r="AS37" s="119"/>
      <c r="AT37" s="119"/>
      <c r="AU37" s="119"/>
      <c r="AV37" s="119"/>
    </row>
    <row r="38" spans="1:48" ht="30" customHeight="1">
      <c r="AK38" s="119"/>
      <c r="AL38" s="119"/>
      <c r="AM38" s="119"/>
      <c r="AN38" s="119"/>
      <c r="AO38" s="119"/>
      <c r="AP38" s="119"/>
    </row>
    <row r="39" spans="1:48" ht="30" customHeight="1">
      <c r="AK39" s="119"/>
      <c r="AL39" s="119"/>
      <c r="AM39" s="119"/>
      <c r="AN39" s="119"/>
      <c r="AO39" s="119"/>
      <c r="AP39" s="119"/>
    </row>
  </sheetData>
  <sortState ref="W13:X30">
    <sortCondition ref="W30"/>
  </sortState>
  <mergeCells count="46">
    <mergeCell ref="B2:AW2"/>
    <mergeCell ref="AK7:AO7"/>
    <mergeCell ref="AK11:AO11"/>
    <mergeCell ref="AK4:AO4"/>
    <mergeCell ref="AK19:AO19"/>
    <mergeCell ref="B4:F4"/>
    <mergeCell ref="I4:M4"/>
    <mergeCell ref="P4:T4"/>
    <mergeCell ref="W4:AA4"/>
    <mergeCell ref="AD4:AH4"/>
    <mergeCell ref="AR4:AV4"/>
    <mergeCell ref="B7:F7"/>
    <mergeCell ref="B11:F11"/>
    <mergeCell ref="B8:F9"/>
    <mergeCell ref="B12:F13"/>
    <mergeCell ref="B15:F15"/>
    <mergeCell ref="AK20:AO21"/>
    <mergeCell ref="AD11:AH11"/>
    <mergeCell ref="I22:M22"/>
    <mergeCell ref="I23:M24"/>
    <mergeCell ref="AR7:AV7"/>
    <mergeCell ref="AD7:AH7"/>
    <mergeCell ref="I7:M7"/>
    <mergeCell ref="W7:AA7"/>
    <mergeCell ref="P7:T7"/>
    <mergeCell ref="K19:K20"/>
    <mergeCell ref="L19:L20"/>
    <mergeCell ref="AK22:AO23"/>
    <mergeCell ref="AK15:AO15"/>
    <mergeCell ref="AK16:AO17"/>
    <mergeCell ref="I27:M28"/>
    <mergeCell ref="AR8:AV9"/>
    <mergeCell ref="AK8:AO9"/>
    <mergeCell ref="P17:T17"/>
    <mergeCell ref="I18:M18"/>
    <mergeCell ref="I14:M14"/>
    <mergeCell ref="W10:AA10"/>
    <mergeCell ref="AD8:AH9"/>
    <mergeCell ref="I10:M10"/>
    <mergeCell ref="I11:M12"/>
    <mergeCell ref="P13:T13"/>
    <mergeCell ref="J19:J20"/>
    <mergeCell ref="I26:M26"/>
    <mergeCell ref="AD12:AH13"/>
    <mergeCell ref="AK12:AO13"/>
    <mergeCell ref="P18:T19"/>
  </mergeCells>
  <pageMargins left="0.7" right="0.7" top="0.75" bottom="0.75" header="0.3" footer="0.3"/>
  <pageSetup scale="52"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dimension ref="B1:CE134"/>
  <sheetViews>
    <sheetView workbookViewId="0">
      <selection activeCell="B4" sqref="B4:P24"/>
    </sheetView>
  </sheetViews>
  <sheetFormatPr defaultColWidth="10" defaultRowHeight="13.2"/>
  <cols>
    <col min="1" max="2" width="10" style="1" customWidth="1"/>
    <col min="3" max="3" width="21" style="1" bestFit="1" customWidth="1"/>
    <col min="4" max="11" width="5.33203125" style="2" customWidth="1"/>
    <col min="12" max="12" width="5.33203125" style="1" bestFit="1" customWidth="1"/>
    <col min="13" max="13" width="4.33203125" style="1" bestFit="1" customWidth="1"/>
    <col min="14" max="14" width="6.33203125" style="1" bestFit="1" customWidth="1"/>
    <col min="15" max="18" width="10" style="1" customWidth="1"/>
    <col min="19" max="19" width="18.109375" style="1" customWidth="1"/>
    <col min="20" max="27" width="5.33203125" style="2" customWidth="1"/>
    <col min="28" max="28" width="5.33203125" style="1" bestFit="1" customWidth="1"/>
    <col min="29" max="29" width="4.33203125" style="1" bestFit="1" customWidth="1"/>
    <col min="30" max="30" width="6.33203125" style="1" bestFit="1" customWidth="1"/>
    <col min="31" max="34" width="10" style="1" customWidth="1"/>
    <col min="35" max="35" width="18.109375" style="1" customWidth="1"/>
    <col min="36" max="43" width="5.33203125" style="2" customWidth="1"/>
    <col min="44" max="44" width="5.33203125" style="1" bestFit="1" customWidth="1"/>
    <col min="45" max="45" width="4.33203125" style="1" bestFit="1" customWidth="1"/>
    <col min="46" max="46" width="6.33203125" style="1" bestFit="1" customWidth="1"/>
    <col min="47" max="50" width="10" style="1" customWidth="1"/>
    <col min="51" max="51" width="21" style="1" bestFit="1" customWidth="1"/>
    <col min="52" max="59" width="5.33203125" style="2" customWidth="1"/>
    <col min="60" max="60" width="5" style="1" bestFit="1" customWidth="1"/>
    <col min="61" max="61" width="4.33203125" style="1" bestFit="1" customWidth="1"/>
    <col min="62" max="62" width="6.33203125" style="1" bestFit="1" customWidth="1"/>
    <col min="63" max="66" width="10" style="1" customWidth="1"/>
    <col min="67" max="67" width="22" style="1" bestFit="1" customWidth="1"/>
    <col min="68" max="75" width="5.33203125" style="2" customWidth="1"/>
    <col min="76" max="76" width="5" style="1" bestFit="1" customWidth="1"/>
    <col min="77" max="77" width="4.33203125" style="1" bestFit="1" customWidth="1"/>
    <col min="78" max="78" width="6.33203125" style="1" bestFit="1" customWidth="1"/>
    <col min="79" max="16384" width="10" style="1"/>
  </cols>
  <sheetData>
    <row r="1" spans="2:83" ht="13.8" thickBot="1"/>
    <row r="2" spans="2:83" ht="25.2" thickBot="1">
      <c r="B2" s="223" t="str">
        <f>CONCATENATE("HQ: ",H3)</f>
        <v>HQ: 0</v>
      </c>
      <c r="C2" s="224"/>
      <c r="D2" s="224"/>
      <c r="E2" s="224"/>
      <c r="F2" s="224"/>
      <c r="G2" s="224"/>
      <c r="H2" s="224"/>
      <c r="I2" s="224"/>
      <c r="J2" s="224"/>
      <c r="K2" s="224"/>
      <c r="L2" s="224"/>
      <c r="M2" s="224"/>
      <c r="N2" s="224"/>
      <c r="O2" s="224"/>
      <c r="P2" s="225"/>
      <c r="R2" s="223" t="str">
        <f>CONCATENATE("Elites: ",X3)</f>
        <v>Elites: 0</v>
      </c>
      <c r="S2" s="224"/>
      <c r="T2" s="224"/>
      <c r="U2" s="224"/>
      <c r="V2" s="224"/>
      <c r="W2" s="224"/>
      <c r="X2" s="224"/>
      <c r="Y2" s="224"/>
      <c r="Z2" s="224"/>
      <c r="AA2" s="224"/>
      <c r="AB2" s="224"/>
      <c r="AC2" s="224"/>
      <c r="AD2" s="224"/>
      <c r="AE2" s="224"/>
      <c r="AF2" s="225"/>
      <c r="AH2" s="223" t="str">
        <f>CONCATENATE("Troops: ",AN3)</f>
        <v>Troops: 0</v>
      </c>
      <c r="AI2" s="224"/>
      <c r="AJ2" s="224"/>
      <c r="AK2" s="224"/>
      <c r="AL2" s="224"/>
      <c r="AM2" s="224"/>
      <c r="AN2" s="224"/>
      <c r="AO2" s="224"/>
      <c r="AP2" s="224"/>
      <c r="AQ2" s="224"/>
      <c r="AR2" s="224"/>
      <c r="AS2" s="224"/>
      <c r="AT2" s="224"/>
      <c r="AU2" s="224"/>
      <c r="AV2" s="225"/>
      <c r="AX2" s="223" t="str">
        <f>CONCATENATE("Fast Attack: ",BD3)</f>
        <v>Fast Attack: 0</v>
      </c>
      <c r="AY2" s="224"/>
      <c r="AZ2" s="224"/>
      <c r="BA2" s="224"/>
      <c r="BB2" s="224"/>
      <c r="BC2" s="224"/>
      <c r="BD2" s="224"/>
      <c r="BE2" s="224"/>
      <c r="BF2" s="224"/>
      <c r="BG2" s="224"/>
      <c r="BH2" s="224"/>
      <c r="BI2" s="224"/>
      <c r="BJ2" s="224"/>
      <c r="BK2" s="224"/>
      <c r="BL2" s="225"/>
      <c r="BN2" s="223" t="str">
        <f>CONCATENATE("Heavy Support: ",BT3)</f>
        <v>Heavy Support: 0</v>
      </c>
      <c r="BO2" s="224"/>
      <c r="BP2" s="224"/>
      <c r="BQ2" s="224"/>
      <c r="BR2" s="224"/>
      <c r="BS2" s="224"/>
      <c r="BT2" s="224"/>
      <c r="BU2" s="224"/>
      <c r="BV2" s="224"/>
      <c r="BW2" s="224"/>
      <c r="BX2" s="224"/>
      <c r="BY2" s="224"/>
      <c r="BZ2" s="224"/>
      <c r="CA2" s="224"/>
      <c r="CB2" s="225"/>
    </row>
    <row r="3" spans="2:83" s="4" customFormat="1" ht="10.8" thickBot="1">
      <c r="B3" s="52" t="s">
        <v>30</v>
      </c>
      <c r="C3" s="53">
        <f>H3+X3+AN3+BD3+BT3</f>
        <v>0</v>
      </c>
      <c r="D3" s="5"/>
      <c r="E3" s="5"/>
      <c r="F3" s="5"/>
      <c r="G3" s="5"/>
      <c r="H3" s="5">
        <f>P4+P26</f>
        <v>0</v>
      </c>
      <c r="I3" s="5"/>
      <c r="J3" s="5"/>
      <c r="K3" s="5"/>
      <c r="T3" s="5"/>
      <c r="U3" s="5"/>
      <c r="V3" s="5"/>
      <c r="W3" s="5"/>
      <c r="X3" s="5">
        <f>AF4+AF26+AF48</f>
        <v>0</v>
      </c>
      <c r="Y3" s="5"/>
      <c r="Z3" s="5"/>
      <c r="AA3" s="5"/>
      <c r="AJ3" s="5"/>
      <c r="AK3" s="5"/>
      <c r="AL3" s="5"/>
      <c r="AM3" s="5"/>
      <c r="AN3" s="5">
        <f>AV4+AV26+AV48+AV70+AV92+AV114</f>
        <v>0</v>
      </c>
      <c r="AO3" s="5"/>
      <c r="AP3" s="5"/>
      <c r="AQ3" s="5"/>
      <c r="AZ3" s="5"/>
      <c r="BA3" s="5"/>
      <c r="BB3" s="5"/>
      <c r="BC3" s="5"/>
      <c r="BD3" s="5">
        <f>BL4+BL26+BL48</f>
        <v>0</v>
      </c>
      <c r="BE3" s="5"/>
      <c r="BF3" s="5"/>
      <c r="BG3" s="5"/>
      <c r="BN3" s="51"/>
      <c r="BO3" s="51"/>
      <c r="BP3" s="51"/>
      <c r="BQ3" s="51"/>
      <c r="BR3" s="51"/>
      <c r="BS3" s="51"/>
      <c r="BT3" s="51">
        <f>CB4+CB26+CB48</f>
        <v>0</v>
      </c>
      <c r="BU3" s="51"/>
      <c r="BV3" s="51"/>
      <c r="BW3" s="51"/>
      <c r="BX3" s="51"/>
      <c r="BY3" s="51"/>
      <c r="BZ3" s="51"/>
      <c r="CA3" s="51"/>
      <c r="CB3" s="51"/>
    </row>
    <row r="4" spans="2:83" s="4" customFormat="1">
      <c r="B4" s="6" t="s">
        <v>0</v>
      </c>
      <c r="C4" s="221"/>
      <c r="D4" s="221"/>
      <c r="E4" s="222"/>
      <c r="F4" s="9" t="s">
        <v>1</v>
      </c>
      <c r="G4" s="8"/>
      <c r="H4" s="8"/>
      <c r="I4" s="8"/>
      <c r="J4" s="8"/>
      <c r="K4" s="8"/>
      <c r="L4" s="10"/>
      <c r="M4" s="7"/>
      <c r="N4" s="7"/>
      <c r="O4" s="7" t="s">
        <v>2</v>
      </c>
      <c r="P4" s="11">
        <f>SUM(N7:N24)</f>
        <v>0</v>
      </c>
      <c r="R4" s="6" t="s">
        <v>0</v>
      </c>
      <c r="S4" s="221"/>
      <c r="T4" s="221"/>
      <c r="U4" s="222"/>
      <c r="V4" s="9" t="s">
        <v>1</v>
      </c>
      <c r="W4" s="8"/>
      <c r="X4" s="8"/>
      <c r="Y4" s="8"/>
      <c r="Z4" s="8"/>
      <c r="AA4" s="8"/>
      <c r="AB4" s="10"/>
      <c r="AC4" s="7"/>
      <c r="AD4" s="7"/>
      <c r="AE4" s="7" t="s">
        <v>2</v>
      </c>
      <c r="AF4" s="11">
        <f>SUM(AD7:AD24)</f>
        <v>0</v>
      </c>
      <c r="AG4" s="1"/>
      <c r="AH4" s="6" t="s">
        <v>0</v>
      </c>
      <c r="AI4" s="221"/>
      <c r="AJ4" s="221"/>
      <c r="AK4" s="222"/>
      <c r="AL4" s="9" t="s">
        <v>1</v>
      </c>
      <c r="AM4" s="8"/>
      <c r="AN4" s="8"/>
      <c r="AO4" s="8"/>
      <c r="AP4" s="8"/>
      <c r="AQ4" s="8"/>
      <c r="AR4" s="10"/>
      <c r="AS4" s="7"/>
      <c r="AT4" s="7"/>
      <c r="AU4" s="7" t="s">
        <v>2</v>
      </c>
      <c r="AV4" s="11">
        <f>SUM(AT7:AT24)</f>
        <v>0</v>
      </c>
      <c r="AW4" s="1"/>
      <c r="AX4" s="6" t="s">
        <v>0</v>
      </c>
      <c r="AY4" s="221"/>
      <c r="AZ4" s="221"/>
      <c r="BA4" s="222"/>
      <c r="BB4" s="9" t="s">
        <v>1</v>
      </c>
      <c r="BC4" s="8"/>
      <c r="BD4" s="8"/>
      <c r="BE4" s="8"/>
      <c r="BF4" s="8"/>
      <c r="BG4" s="8"/>
      <c r="BH4" s="10"/>
      <c r="BI4" s="7"/>
      <c r="BJ4" s="7"/>
      <c r="BK4" s="7" t="s">
        <v>2</v>
      </c>
      <c r="BL4" s="11">
        <f>SUM(BJ7:BJ24)</f>
        <v>0</v>
      </c>
      <c r="BM4" s="1"/>
      <c r="BN4" s="6" t="s">
        <v>0</v>
      </c>
      <c r="BO4" s="221"/>
      <c r="BP4" s="221"/>
      <c r="BQ4" s="222"/>
      <c r="BR4" s="9" t="s">
        <v>1</v>
      </c>
      <c r="BS4" s="8"/>
      <c r="BT4" s="8"/>
      <c r="BU4" s="8"/>
      <c r="BV4" s="8"/>
      <c r="BW4" s="8"/>
      <c r="BX4" s="10"/>
      <c r="BY4" s="7"/>
      <c r="BZ4" s="7"/>
      <c r="CA4" s="7" t="s">
        <v>2</v>
      </c>
      <c r="CB4" s="11">
        <f>SUM(BZ7:BZ24)</f>
        <v>0</v>
      </c>
      <c r="CC4" s="1"/>
      <c r="CD4" s="1"/>
      <c r="CE4" s="1"/>
    </row>
    <row r="5" spans="2:83" s="4" customFormat="1" ht="13.8" thickBot="1">
      <c r="B5" s="12"/>
      <c r="C5" s="44"/>
      <c r="D5" s="44"/>
      <c r="E5" s="45"/>
      <c r="F5" s="46"/>
      <c r="G5" s="47"/>
      <c r="H5" s="47"/>
      <c r="I5" s="47"/>
      <c r="J5" s="47"/>
      <c r="K5" s="47"/>
      <c r="L5" s="14"/>
      <c r="M5" s="13"/>
      <c r="N5" s="13"/>
      <c r="O5" s="13"/>
      <c r="P5" s="15"/>
      <c r="R5" s="12"/>
      <c r="S5" s="44"/>
      <c r="T5" s="44"/>
      <c r="U5" s="45"/>
      <c r="V5" s="46"/>
      <c r="W5" s="47"/>
      <c r="X5" s="47"/>
      <c r="Y5" s="47"/>
      <c r="Z5" s="47"/>
      <c r="AA5" s="47"/>
      <c r="AB5" s="14"/>
      <c r="AC5" s="13"/>
      <c r="AD5" s="13"/>
      <c r="AE5" s="13"/>
      <c r="AF5" s="15"/>
      <c r="AG5" s="1"/>
      <c r="AH5" s="12"/>
      <c r="AI5" s="44"/>
      <c r="AJ5" s="44"/>
      <c r="AK5" s="45"/>
      <c r="AL5" s="46"/>
      <c r="AM5" s="47"/>
      <c r="AN5" s="47"/>
      <c r="AO5" s="47"/>
      <c r="AP5" s="47"/>
      <c r="AQ5" s="47"/>
      <c r="AR5" s="14"/>
      <c r="AS5" s="13"/>
      <c r="AT5" s="13"/>
      <c r="AU5" s="13"/>
      <c r="AV5" s="15"/>
      <c r="AW5" s="1"/>
      <c r="AX5" s="12"/>
      <c r="AY5" s="44"/>
      <c r="AZ5" s="44"/>
      <c r="BA5" s="45"/>
      <c r="BB5" s="46"/>
      <c r="BC5" s="47"/>
      <c r="BD5" s="47"/>
      <c r="BE5" s="47"/>
      <c r="BF5" s="47"/>
      <c r="BG5" s="47"/>
      <c r="BH5" s="14"/>
      <c r="BI5" s="13"/>
      <c r="BJ5" s="13"/>
      <c r="BK5" s="13"/>
      <c r="BL5" s="15"/>
      <c r="BM5" s="1"/>
      <c r="BN5" s="12"/>
      <c r="BO5" s="44"/>
      <c r="BP5" s="44"/>
      <c r="BQ5" s="45"/>
      <c r="BR5" s="46"/>
      <c r="BS5" s="47"/>
      <c r="BT5" s="47"/>
      <c r="BU5" s="47"/>
      <c r="BV5" s="47"/>
      <c r="BW5" s="47"/>
      <c r="BX5" s="14"/>
      <c r="BY5" s="13"/>
      <c r="BZ5" s="13"/>
      <c r="CA5" s="13"/>
      <c r="CB5" s="15"/>
      <c r="CC5" s="1"/>
      <c r="CD5" s="1"/>
      <c r="CE5" s="1"/>
    </row>
    <row r="6" spans="2:83" s="4" customFormat="1">
      <c r="B6" s="18" t="s">
        <v>3</v>
      </c>
      <c r="C6" s="19" t="s">
        <v>4</v>
      </c>
      <c r="D6" s="20" t="s">
        <v>5</v>
      </c>
      <c r="E6" s="20" t="s">
        <v>6</v>
      </c>
      <c r="F6" s="20" t="s">
        <v>7</v>
      </c>
      <c r="G6" s="20" t="s">
        <v>8</v>
      </c>
      <c r="H6" s="20" t="s">
        <v>9</v>
      </c>
      <c r="I6" s="20" t="s">
        <v>10</v>
      </c>
      <c r="J6" s="20" t="s">
        <v>11</v>
      </c>
      <c r="K6" s="20" t="s">
        <v>12</v>
      </c>
      <c r="L6" s="20" t="s">
        <v>13</v>
      </c>
      <c r="M6" s="21" t="s">
        <v>14</v>
      </c>
      <c r="N6" s="19" t="s">
        <v>15</v>
      </c>
      <c r="O6" s="22" t="s">
        <v>16</v>
      </c>
      <c r="P6" s="23"/>
      <c r="R6" s="18" t="s">
        <v>3</v>
      </c>
      <c r="S6" s="19" t="s">
        <v>4</v>
      </c>
      <c r="T6" s="20" t="s">
        <v>5</v>
      </c>
      <c r="U6" s="20" t="s">
        <v>6</v>
      </c>
      <c r="V6" s="20" t="s">
        <v>7</v>
      </c>
      <c r="W6" s="20" t="s">
        <v>8</v>
      </c>
      <c r="X6" s="20" t="s">
        <v>9</v>
      </c>
      <c r="Y6" s="20" t="s">
        <v>10</v>
      </c>
      <c r="Z6" s="20" t="s">
        <v>11</v>
      </c>
      <c r="AA6" s="20" t="s">
        <v>12</v>
      </c>
      <c r="AB6" s="20" t="s">
        <v>13</v>
      </c>
      <c r="AC6" s="21" t="s">
        <v>14</v>
      </c>
      <c r="AD6" s="19" t="s">
        <v>15</v>
      </c>
      <c r="AE6" s="22" t="s">
        <v>16</v>
      </c>
      <c r="AF6" s="23"/>
      <c r="AG6" s="1"/>
      <c r="AH6" s="18" t="s">
        <v>3</v>
      </c>
      <c r="AI6" s="19" t="s">
        <v>4</v>
      </c>
      <c r="AJ6" s="20" t="s">
        <v>5</v>
      </c>
      <c r="AK6" s="20" t="s">
        <v>6</v>
      </c>
      <c r="AL6" s="20" t="s">
        <v>7</v>
      </c>
      <c r="AM6" s="20" t="s">
        <v>8</v>
      </c>
      <c r="AN6" s="20" t="s">
        <v>9</v>
      </c>
      <c r="AO6" s="20" t="s">
        <v>10</v>
      </c>
      <c r="AP6" s="20" t="s">
        <v>11</v>
      </c>
      <c r="AQ6" s="20" t="s">
        <v>12</v>
      </c>
      <c r="AR6" s="20" t="s">
        <v>13</v>
      </c>
      <c r="AS6" s="21" t="s">
        <v>14</v>
      </c>
      <c r="AT6" s="19" t="s">
        <v>15</v>
      </c>
      <c r="AU6" s="22" t="s">
        <v>16</v>
      </c>
      <c r="AV6" s="23"/>
      <c r="AW6" s="1"/>
      <c r="AX6" s="18" t="s">
        <v>3</v>
      </c>
      <c r="AY6" s="19" t="s">
        <v>4</v>
      </c>
      <c r="AZ6" s="20" t="s">
        <v>5</v>
      </c>
      <c r="BA6" s="20" t="s">
        <v>6</v>
      </c>
      <c r="BB6" s="20" t="s">
        <v>7</v>
      </c>
      <c r="BC6" s="20" t="s">
        <v>8</v>
      </c>
      <c r="BD6" s="20" t="s">
        <v>9</v>
      </c>
      <c r="BE6" s="20" t="s">
        <v>10</v>
      </c>
      <c r="BF6" s="20" t="s">
        <v>11</v>
      </c>
      <c r="BG6" s="20" t="s">
        <v>12</v>
      </c>
      <c r="BH6" s="20" t="s">
        <v>13</v>
      </c>
      <c r="BI6" s="21" t="s">
        <v>14</v>
      </c>
      <c r="BJ6" s="19" t="s">
        <v>15</v>
      </c>
      <c r="BK6" s="22" t="s">
        <v>16</v>
      </c>
      <c r="BL6" s="23"/>
      <c r="BM6" s="1"/>
      <c r="BN6" s="18" t="s">
        <v>3</v>
      </c>
      <c r="BO6" s="19" t="s">
        <v>4</v>
      </c>
      <c r="BP6" s="20" t="s">
        <v>5</v>
      </c>
      <c r="BQ6" s="20" t="s">
        <v>6</v>
      </c>
      <c r="BR6" s="20" t="s">
        <v>7</v>
      </c>
      <c r="BS6" s="20" t="s">
        <v>8</v>
      </c>
      <c r="BT6" s="20" t="s">
        <v>9</v>
      </c>
      <c r="BU6" s="20" t="s">
        <v>10</v>
      </c>
      <c r="BV6" s="20" t="s">
        <v>11</v>
      </c>
      <c r="BW6" s="20" t="s">
        <v>12</v>
      </c>
      <c r="BX6" s="20" t="s">
        <v>13</v>
      </c>
      <c r="BY6" s="21" t="s">
        <v>14</v>
      </c>
      <c r="BZ6" s="19" t="s">
        <v>15</v>
      </c>
      <c r="CA6" s="22" t="s">
        <v>16</v>
      </c>
      <c r="CB6" s="23"/>
      <c r="CC6" s="1"/>
      <c r="CD6" s="1"/>
      <c r="CE6" s="1"/>
    </row>
    <row r="7" spans="2:83" s="4" customFormat="1">
      <c r="B7" s="24"/>
      <c r="C7" s="3"/>
      <c r="D7" s="25"/>
      <c r="E7" s="25"/>
      <c r="F7" s="25"/>
      <c r="G7" s="25"/>
      <c r="H7" s="25"/>
      <c r="I7" s="25"/>
      <c r="J7" s="25"/>
      <c r="K7" s="25"/>
      <c r="L7" s="25"/>
      <c r="M7" s="26"/>
      <c r="N7" s="3">
        <f>B7*M7</f>
        <v>0</v>
      </c>
      <c r="O7" s="13"/>
      <c r="P7" s="15"/>
      <c r="R7" s="24"/>
      <c r="S7" s="3"/>
      <c r="T7" s="25"/>
      <c r="U7" s="25"/>
      <c r="V7" s="25"/>
      <c r="W7" s="25"/>
      <c r="X7" s="25"/>
      <c r="Y7" s="25"/>
      <c r="Z7" s="25"/>
      <c r="AA7" s="25"/>
      <c r="AB7" s="25"/>
      <c r="AC7" s="26"/>
      <c r="AD7" s="3">
        <f>R7*AC7</f>
        <v>0</v>
      </c>
      <c r="AE7" s="13"/>
      <c r="AF7" s="15"/>
      <c r="AG7" s="1"/>
      <c r="AH7" s="24"/>
      <c r="AI7" s="3"/>
      <c r="AJ7" s="25"/>
      <c r="AK7" s="25"/>
      <c r="AL7" s="25"/>
      <c r="AM7" s="25"/>
      <c r="AN7" s="25"/>
      <c r="AO7" s="25"/>
      <c r="AP7" s="25"/>
      <c r="AQ7" s="25"/>
      <c r="AR7" s="25"/>
      <c r="AS7" s="26"/>
      <c r="AT7" s="3">
        <f>AH7*AS7</f>
        <v>0</v>
      </c>
      <c r="AU7" s="13"/>
      <c r="AV7" s="15"/>
      <c r="AW7" s="1"/>
      <c r="AX7" s="24"/>
      <c r="AY7" s="3"/>
      <c r="AZ7" s="25"/>
      <c r="BA7" s="25"/>
      <c r="BB7" s="25"/>
      <c r="BC7" s="25"/>
      <c r="BD7" s="25"/>
      <c r="BE7" s="25"/>
      <c r="BF7" s="25"/>
      <c r="BG7" s="25"/>
      <c r="BH7" s="25"/>
      <c r="BI7" s="26"/>
      <c r="BJ7" s="3">
        <f>AX7*BI7</f>
        <v>0</v>
      </c>
      <c r="BK7" s="13"/>
      <c r="BL7" s="15"/>
      <c r="BM7" s="1"/>
      <c r="BN7" s="24"/>
      <c r="BO7" s="3"/>
      <c r="BP7" s="25"/>
      <c r="BQ7" s="25"/>
      <c r="BR7" s="25"/>
      <c r="BS7" s="25"/>
      <c r="BT7" s="25"/>
      <c r="BU7" s="25"/>
      <c r="BV7" s="25"/>
      <c r="BW7" s="25"/>
      <c r="BX7" s="25"/>
      <c r="BY7" s="26"/>
      <c r="BZ7" s="3">
        <f>BN7*BY7</f>
        <v>0</v>
      </c>
      <c r="CA7" s="13"/>
      <c r="CB7" s="15"/>
      <c r="CC7" s="1"/>
      <c r="CD7" s="1"/>
      <c r="CE7" s="1"/>
    </row>
    <row r="8" spans="2:83" s="4" customFormat="1">
      <c r="B8" s="24"/>
      <c r="C8" s="3"/>
      <c r="D8" s="25"/>
      <c r="E8" s="25"/>
      <c r="F8" s="25"/>
      <c r="G8" s="25"/>
      <c r="H8" s="25"/>
      <c r="I8" s="25"/>
      <c r="J8" s="25"/>
      <c r="K8" s="25"/>
      <c r="L8" s="25"/>
      <c r="M8" s="26"/>
      <c r="N8" s="3">
        <f>B8*M8</f>
        <v>0</v>
      </c>
      <c r="O8" s="13"/>
      <c r="P8" s="15"/>
      <c r="R8" s="24"/>
      <c r="S8" s="3"/>
      <c r="T8" s="25"/>
      <c r="U8" s="25"/>
      <c r="V8" s="25"/>
      <c r="W8" s="25"/>
      <c r="X8" s="25"/>
      <c r="Y8" s="25"/>
      <c r="Z8" s="25"/>
      <c r="AA8" s="25"/>
      <c r="AB8" s="25"/>
      <c r="AC8" s="26"/>
      <c r="AD8" s="3">
        <f>R8*AC8</f>
        <v>0</v>
      </c>
      <c r="AE8" s="13"/>
      <c r="AF8" s="15"/>
      <c r="AG8" s="1"/>
      <c r="AH8" s="24"/>
      <c r="AI8" s="3"/>
      <c r="AJ8" s="25"/>
      <c r="AK8" s="25"/>
      <c r="AL8" s="25"/>
      <c r="AM8" s="25"/>
      <c r="AN8" s="25"/>
      <c r="AO8" s="25"/>
      <c r="AP8" s="25"/>
      <c r="AQ8" s="25"/>
      <c r="AR8" s="25"/>
      <c r="AS8" s="26"/>
      <c r="AT8" s="3">
        <f>AH8*AS8</f>
        <v>0</v>
      </c>
      <c r="AU8" s="13"/>
      <c r="AV8" s="15"/>
      <c r="AW8" s="1"/>
      <c r="AX8" s="24"/>
      <c r="AY8" s="3"/>
      <c r="AZ8" s="25"/>
      <c r="BA8" s="25"/>
      <c r="BB8" s="25"/>
      <c r="BC8" s="25"/>
      <c r="BD8" s="25"/>
      <c r="BE8" s="25"/>
      <c r="BF8" s="25"/>
      <c r="BG8" s="25"/>
      <c r="BH8" s="25"/>
      <c r="BI8" s="26"/>
      <c r="BJ8" s="3">
        <f>AX8*BI8</f>
        <v>0</v>
      </c>
      <c r="BK8" s="13"/>
      <c r="BL8" s="15"/>
      <c r="BM8" s="1"/>
      <c r="BN8" s="24"/>
      <c r="BO8" s="3"/>
      <c r="BP8" s="25"/>
      <c r="BQ8" s="25"/>
      <c r="BR8" s="25"/>
      <c r="BS8" s="25"/>
      <c r="BT8" s="25"/>
      <c r="BU8" s="25"/>
      <c r="BV8" s="25"/>
      <c r="BW8" s="25"/>
      <c r="BX8" s="25"/>
      <c r="BY8" s="26"/>
      <c r="BZ8" s="3">
        <f>BN8*BY8</f>
        <v>0</v>
      </c>
      <c r="CA8" s="13"/>
      <c r="CB8" s="15"/>
      <c r="CC8" s="1"/>
      <c r="CD8" s="1"/>
      <c r="CE8" s="1"/>
    </row>
    <row r="9" spans="2:83" s="4" customFormat="1" ht="13.8" thickBot="1">
      <c r="B9" s="27"/>
      <c r="C9" s="28"/>
      <c r="D9" s="29"/>
      <c r="E9" s="29"/>
      <c r="F9" s="29"/>
      <c r="G9" s="29"/>
      <c r="H9" s="29"/>
      <c r="I9" s="29"/>
      <c r="J9" s="29"/>
      <c r="K9" s="29"/>
      <c r="L9" s="29"/>
      <c r="M9" s="30"/>
      <c r="N9" s="28">
        <f>B9*M9</f>
        <v>0</v>
      </c>
      <c r="O9" s="16"/>
      <c r="P9" s="17"/>
      <c r="R9" s="27"/>
      <c r="S9" s="28"/>
      <c r="T9" s="29"/>
      <c r="U9" s="29"/>
      <c r="V9" s="29"/>
      <c r="W9" s="29"/>
      <c r="X9" s="29"/>
      <c r="Y9" s="29"/>
      <c r="Z9" s="29"/>
      <c r="AA9" s="29"/>
      <c r="AB9" s="29"/>
      <c r="AC9" s="30"/>
      <c r="AD9" s="28">
        <f>R9*AC9</f>
        <v>0</v>
      </c>
      <c r="AE9" s="16"/>
      <c r="AF9" s="17"/>
      <c r="AG9" s="1"/>
      <c r="AH9" s="27"/>
      <c r="AI9" s="28"/>
      <c r="AJ9" s="29"/>
      <c r="AK9" s="29"/>
      <c r="AL9" s="29"/>
      <c r="AM9" s="29"/>
      <c r="AN9" s="29"/>
      <c r="AO9" s="29"/>
      <c r="AP9" s="29"/>
      <c r="AQ9" s="29"/>
      <c r="AR9" s="29"/>
      <c r="AS9" s="30"/>
      <c r="AT9" s="28">
        <f>AH9*AS9</f>
        <v>0</v>
      </c>
      <c r="AU9" s="16"/>
      <c r="AV9" s="17"/>
      <c r="AW9" s="1"/>
      <c r="AX9" s="27"/>
      <c r="AY9" s="28"/>
      <c r="AZ9" s="29"/>
      <c r="BA9" s="29"/>
      <c r="BB9" s="29"/>
      <c r="BC9" s="29"/>
      <c r="BD9" s="29"/>
      <c r="BE9" s="29"/>
      <c r="BF9" s="29"/>
      <c r="BG9" s="29"/>
      <c r="BH9" s="29"/>
      <c r="BI9" s="30"/>
      <c r="BJ9" s="28">
        <f>AX9*BI9</f>
        <v>0</v>
      </c>
      <c r="BK9" s="16"/>
      <c r="BL9" s="17"/>
      <c r="BM9" s="1"/>
      <c r="BN9" s="27"/>
      <c r="BO9" s="28"/>
      <c r="BP9" s="29"/>
      <c r="BQ9" s="29"/>
      <c r="BR9" s="29"/>
      <c r="BS9" s="29"/>
      <c r="BT9" s="29"/>
      <c r="BU9" s="29"/>
      <c r="BV9" s="29"/>
      <c r="BW9" s="29"/>
      <c r="BX9" s="29"/>
      <c r="BY9" s="30"/>
      <c r="BZ9" s="28">
        <f>BN9*BY9</f>
        <v>0</v>
      </c>
      <c r="CA9" s="16"/>
      <c r="CB9" s="17"/>
      <c r="CC9" s="1"/>
      <c r="CD9" s="1"/>
      <c r="CE9" s="1"/>
    </row>
    <row r="10" spans="2:83" s="4" customFormat="1">
      <c r="B10" s="18" t="s">
        <v>3</v>
      </c>
      <c r="C10" s="21" t="s">
        <v>17</v>
      </c>
      <c r="D10" s="50"/>
      <c r="E10" s="20" t="s">
        <v>6</v>
      </c>
      <c r="F10" s="231" t="s">
        <v>18</v>
      </c>
      <c r="G10" s="232"/>
      <c r="H10" s="233"/>
      <c r="I10" s="231" t="s">
        <v>19</v>
      </c>
      <c r="J10" s="233"/>
      <c r="K10" s="231" t="s">
        <v>20</v>
      </c>
      <c r="L10" s="233"/>
      <c r="M10" s="21" t="s">
        <v>14</v>
      </c>
      <c r="N10" s="19" t="s">
        <v>15</v>
      </c>
      <c r="O10" s="22" t="s">
        <v>16</v>
      </c>
      <c r="P10" s="23"/>
      <c r="R10" s="18" t="s">
        <v>3</v>
      </c>
      <c r="S10" s="21" t="s">
        <v>17</v>
      </c>
      <c r="T10" s="50"/>
      <c r="U10" s="20" t="s">
        <v>6</v>
      </c>
      <c r="V10" s="231" t="s">
        <v>18</v>
      </c>
      <c r="W10" s="232"/>
      <c r="X10" s="233"/>
      <c r="Y10" s="231" t="s">
        <v>19</v>
      </c>
      <c r="Z10" s="233"/>
      <c r="AA10" s="231" t="s">
        <v>20</v>
      </c>
      <c r="AB10" s="233"/>
      <c r="AC10" s="21" t="s">
        <v>14</v>
      </c>
      <c r="AD10" s="19" t="s">
        <v>15</v>
      </c>
      <c r="AE10" s="22" t="s">
        <v>16</v>
      </c>
      <c r="AF10" s="23"/>
      <c r="AG10" s="1"/>
      <c r="AH10" s="18" t="s">
        <v>3</v>
      </c>
      <c r="AI10" s="21" t="s">
        <v>17</v>
      </c>
      <c r="AJ10" s="50"/>
      <c r="AK10" s="20" t="s">
        <v>6</v>
      </c>
      <c r="AL10" s="231" t="s">
        <v>18</v>
      </c>
      <c r="AM10" s="232"/>
      <c r="AN10" s="233"/>
      <c r="AO10" s="231" t="s">
        <v>19</v>
      </c>
      <c r="AP10" s="233"/>
      <c r="AQ10" s="231" t="s">
        <v>20</v>
      </c>
      <c r="AR10" s="233"/>
      <c r="AS10" s="21" t="s">
        <v>14</v>
      </c>
      <c r="AT10" s="19" t="s">
        <v>15</v>
      </c>
      <c r="AU10" s="22" t="s">
        <v>16</v>
      </c>
      <c r="AV10" s="23"/>
      <c r="AW10" s="1"/>
      <c r="AX10" s="18" t="s">
        <v>3</v>
      </c>
      <c r="AY10" s="21" t="s">
        <v>17</v>
      </c>
      <c r="AZ10" s="50"/>
      <c r="BA10" s="20" t="s">
        <v>6</v>
      </c>
      <c r="BB10" s="231" t="s">
        <v>18</v>
      </c>
      <c r="BC10" s="232"/>
      <c r="BD10" s="233"/>
      <c r="BE10" s="231" t="s">
        <v>19</v>
      </c>
      <c r="BF10" s="233"/>
      <c r="BG10" s="231" t="s">
        <v>20</v>
      </c>
      <c r="BH10" s="233"/>
      <c r="BI10" s="21" t="s">
        <v>14</v>
      </c>
      <c r="BJ10" s="19" t="s">
        <v>15</v>
      </c>
      <c r="BK10" s="22" t="s">
        <v>16</v>
      </c>
      <c r="BL10" s="23"/>
      <c r="BM10" s="1"/>
      <c r="BN10" s="18" t="s">
        <v>3</v>
      </c>
      <c r="BO10" s="21" t="s">
        <v>17</v>
      </c>
      <c r="BP10" s="50"/>
      <c r="BQ10" s="20" t="s">
        <v>6</v>
      </c>
      <c r="BR10" s="231" t="s">
        <v>18</v>
      </c>
      <c r="BS10" s="232"/>
      <c r="BT10" s="233"/>
      <c r="BU10" s="231" t="s">
        <v>19</v>
      </c>
      <c r="BV10" s="233"/>
      <c r="BW10" s="231" t="s">
        <v>20</v>
      </c>
      <c r="BX10" s="233"/>
      <c r="BY10" s="21" t="s">
        <v>14</v>
      </c>
      <c r="BZ10" s="19" t="s">
        <v>15</v>
      </c>
      <c r="CA10" s="22" t="s">
        <v>16</v>
      </c>
      <c r="CB10" s="23"/>
      <c r="CC10" s="1"/>
      <c r="CD10" s="1"/>
      <c r="CE10" s="1"/>
    </row>
    <row r="11" spans="2:83" s="4" customFormat="1">
      <c r="B11" s="24"/>
      <c r="C11" s="26"/>
      <c r="D11" s="48"/>
      <c r="E11" s="25"/>
      <c r="F11" s="226"/>
      <c r="G11" s="227"/>
      <c r="H11" s="228"/>
      <c r="I11" s="226"/>
      <c r="J11" s="228"/>
      <c r="K11" s="226"/>
      <c r="L11" s="228"/>
      <c r="M11" s="26"/>
      <c r="N11" s="3">
        <f>B11*M11</f>
        <v>0</v>
      </c>
      <c r="O11" s="13"/>
      <c r="P11" s="15"/>
      <c r="R11" s="24"/>
      <c r="S11" s="26"/>
      <c r="T11" s="48"/>
      <c r="U11" s="25"/>
      <c r="V11" s="226"/>
      <c r="W11" s="227"/>
      <c r="X11" s="228"/>
      <c r="Y11" s="226"/>
      <c r="Z11" s="228"/>
      <c r="AA11" s="226"/>
      <c r="AB11" s="228"/>
      <c r="AC11" s="26"/>
      <c r="AD11" s="3">
        <f>R11*AC11</f>
        <v>0</v>
      </c>
      <c r="AE11" s="13"/>
      <c r="AF11" s="15"/>
      <c r="AG11" s="1"/>
      <c r="AH11" s="24"/>
      <c r="AI11" s="26"/>
      <c r="AJ11" s="48"/>
      <c r="AK11" s="25"/>
      <c r="AL11" s="226"/>
      <c r="AM11" s="227"/>
      <c r="AN11" s="228"/>
      <c r="AO11" s="226"/>
      <c r="AP11" s="228"/>
      <c r="AQ11" s="226"/>
      <c r="AR11" s="228"/>
      <c r="AS11" s="26"/>
      <c r="AT11" s="3">
        <f>AH11*AS11</f>
        <v>0</v>
      </c>
      <c r="AU11" s="13"/>
      <c r="AV11" s="15"/>
      <c r="AW11" s="1"/>
      <c r="AX11" s="24"/>
      <c r="AY11" s="26"/>
      <c r="AZ11" s="48"/>
      <c r="BA11" s="25"/>
      <c r="BB11" s="226"/>
      <c r="BC11" s="227"/>
      <c r="BD11" s="228"/>
      <c r="BE11" s="226"/>
      <c r="BF11" s="228"/>
      <c r="BG11" s="226"/>
      <c r="BH11" s="228"/>
      <c r="BI11" s="26"/>
      <c r="BJ11" s="3">
        <f>AX11*BI11</f>
        <v>0</v>
      </c>
      <c r="BK11" s="13"/>
      <c r="BL11" s="15"/>
      <c r="BM11" s="1"/>
      <c r="BN11" s="24"/>
      <c r="BO11" s="26"/>
      <c r="BP11" s="48"/>
      <c r="BQ11" s="25"/>
      <c r="BR11" s="226"/>
      <c r="BS11" s="227"/>
      <c r="BT11" s="228"/>
      <c r="BU11" s="226"/>
      <c r="BV11" s="228"/>
      <c r="BW11" s="226"/>
      <c r="BX11" s="228"/>
      <c r="BY11" s="26"/>
      <c r="BZ11" s="3">
        <f>BN11*BY11</f>
        <v>0</v>
      </c>
      <c r="CA11" s="13"/>
      <c r="CB11" s="15"/>
      <c r="CC11" s="1"/>
      <c r="CD11" s="1"/>
      <c r="CE11" s="1"/>
    </row>
    <row r="12" spans="2:83" s="4" customFormat="1" ht="13.8" thickBot="1">
      <c r="B12" s="24"/>
      <c r="C12" s="26"/>
      <c r="D12" s="48"/>
      <c r="E12" s="25"/>
      <c r="F12" s="46"/>
      <c r="G12" s="47"/>
      <c r="H12" s="48"/>
      <c r="I12" s="46"/>
      <c r="J12" s="48"/>
      <c r="K12" s="46"/>
      <c r="L12" s="14"/>
      <c r="M12" s="26"/>
      <c r="N12" s="3"/>
      <c r="O12" s="13"/>
      <c r="P12" s="15"/>
      <c r="R12" s="24"/>
      <c r="S12" s="26"/>
      <c r="T12" s="48"/>
      <c r="U12" s="25"/>
      <c r="V12" s="46"/>
      <c r="W12" s="47"/>
      <c r="X12" s="48"/>
      <c r="Y12" s="46"/>
      <c r="Z12" s="48"/>
      <c r="AA12" s="46"/>
      <c r="AB12" s="14"/>
      <c r="AC12" s="26"/>
      <c r="AD12" s="3"/>
      <c r="AE12" s="13"/>
      <c r="AF12" s="15"/>
      <c r="AG12" s="1"/>
      <c r="AH12" s="24"/>
      <c r="AI12" s="26"/>
      <c r="AJ12" s="48"/>
      <c r="AK12" s="25"/>
      <c r="AL12" s="46"/>
      <c r="AM12" s="47"/>
      <c r="AN12" s="48"/>
      <c r="AO12" s="46"/>
      <c r="AP12" s="48"/>
      <c r="AQ12" s="46"/>
      <c r="AR12" s="14"/>
      <c r="AS12" s="26"/>
      <c r="AT12" s="3"/>
      <c r="AU12" s="13"/>
      <c r="AV12" s="15"/>
      <c r="AW12" s="1"/>
      <c r="AX12" s="24"/>
      <c r="AY12" s="26"/>
      <c r="AZ12" s="48"/>
      <c r="BA12" s="25"/>
      <c r="BB12" s="46"/>
      <c r="BC12" s="47"/>
      <c r="BD12" s="48"/>
      <c r="BE12" s="46"/>
      <c r="BF12" s="48"/>
      <c r="BG12" s="46"/>
      <c r="BH12" s="14"/>
      <c r="BI12" s="26"/>
      <c r="BJ12" s="3"/>
      <c r="BK12" s="13"/>
      <c r="BL12" s="15"/>
      <c r="BM12" s="1"/>
      <c r="BN12" s="24"/>
      <c r="BO12" s="26"/>
      <c r="BP12" s="48"/>
      <c r="BQ12" s="25"/>
      <c r="BR12" s="46"/>
      <c r="BS12" s="47"/>
      <c r="BT12" s="48"/>
      <c r="BU12" s="46"/>
      <c r="BV12" s="48"/>
      <c r="BW12" s="46"/>
      <c r="BX12" s="14"/>
      <c r="BY12" s="26"/>
      <c r="BZ12" s="3"/>
      <c r="CA12" s="13"/>
      <c r="CB12" s="15"/>
      <c r="CC12" s="1"/>
      <c r="CD12" s="1"/>
      <c r="CE12" s="1"/>
    </row>
    <row r="13" spans="2:83" s="4" customFormat="1">
      <c r="B13" s="18" t="s">
        <v>3</v>
      </c>
      <c r="C13" s="31" t="s">
        <v>21</v>
      </c>
      <c r="D13" s="231" t="s">
        <v>22</v>
      </c>
      <c r="E13" s="232"/>
      <c r="F13" s="233"/>
      <c r="G13" s="231" t="s">
        <v>23</v>
      </c>
      <c r="H13" s="233"/>
      <c r="I13" s="231" t="s">
        <v>24</v>
      </c>
      <c r="J13" s="233"/>
      <c r="K13" s="231" t="s">
        <v>25</v>
      </c>
      <c r="L13" s="233"/>
      <c r="M13" s="21" t="s">
        <v>14</v>
      </c>
      <c r="N13" s="19" t="s">
        <v>15</v>
      </c>
      <c r="O13" s="32" t="s">
        <v>16</v>
      </c>
      <c r="P13" s="33"/>
      <c r="R13" s="18" t="s">
        <v>3</v>
      </c>
      <c r="S13" s="31" t="s">
        <v>21</v>
      </c>
      <c r="T13" s="231" t="s">
        <v>22</v>
      </c>
      <c r="U13" s="232"/>
      <c r="V13" s="233"/>
      <c r="W13" s="231" t="s">
        <v>23</v>
      </c>
      <c r="X13" s="233"/>
      <c r="Y13" s="231" t="s">
        <v>24</v>
      </c>
      <c r="Z13" s="233"/>
      <c r="AA13" s="231" t="s">
        <v>25</v>
      </c>
      <c r="AB13" s="233"/>
      <c r="AC13" s="21" t="s">
        <v>14</v>
      </c>
      <c r="AD13" s="19" t="s">
        <v>15</v>
      </c>
      <c r="AE13" s="32" t="s">
        <v>16</v>
      </c>
      <c r="AF13" s="33"/>
      <c r="AG13" s="1"/>
      <c r="AH13" s="18" t="s">
        <v>3</v>
      </c>
      <c r="AI13" s="31" t="s">
        <v>21</v>
      </c>
      <c r="AJ13" s="231" t="s">
        <v>22</v>
      </c>
      <c r="AK13" s="232"/>
      <c r="AL13" s="233"/>
      <c r="AM13" s="231" t="s">
        <v>23</v>
      </c>
      <c r="AN13" s="233"/>
      <c r="AO13" s="231" t="s">
        <v>24</v>
      </c>
      <c r="AP13" s="233"/>
      <c r="AQ13" s="231" t="s">
        <v>25</v>
      </c>
      <c r="AR13" s="233"/>
      <c r="AS13" s="21" t="s">
        <v>14</v>
      </c>
      <c r="AT13" s="19" t="s">
        <v>15</v>
      </c>
      <c r="AU13" s="32" t="s">
        <v>16</v>
      </c>
      <c r="AV13" s="33"/>
      <c r="AW13" s="1"/>
      <c r="AX13" s="18" t="s">
        <v>3</v>
      </c>
      <c r="AY13" s="31" t="s">
        <v>21</v>
      </c>
      <c r="AZ13" s="231" t="s">
        <v>22</v>
      </c>
      <c r="BA13" s="232"/>
      <c r="BB13" s="233"/>
      <c r="BC13" s="231" t="s">
        <v>23</v>
      </c>
      <c r="BD13" s="233"/>
      <c r="BE13" s="231" t="s">
        <v>24</v>
      </c>
      <c r="BF13" s="233"/>
      <c r="BG13" s="231" t="s">
        <v>25</v>
      </c>
      <c r="BH13" s="233"/>
      <c r="BI13" s="21" t="s">
        <v>14</v>
      </c>
      <c r="BJ13" s="19" t="s">
        <v>15</v>
      </c>
      <c r="BK13" s="32" t="s">
        <v>16</v>
      </c>
      <c r="BL13" s="33"/>
      <c r="BM13" s="1"/>
      <c r="BN13" s="18" t="s">
        <v>3</v>
      </c>
      <c r="BO13" s="31" t="s">
        <v>21</v>
      </c>
      <c r="BP13" s="231" t="s">
        <v>22</v>
      </c>
      <c r="BQ13" s="232"/>
      <c r="BR13" s="233"/>
      <c r="BS13" s="231" t="s">
        <v>23</v>
      </c>
      <c r="BT13" s="233"/>
      <c r="BU13" s="231" t="s">
        <v>24</v>
      </c>
      <c r="BV13" s="233"/>
      <c r="BW13" s="231" t="s">
        <v>25</v>
      </c>
      <c r="BX13" s="233"/>
      <c r="BY13" s="21" t="s">
        <v>14</v>
      </c>
      <c r="BZ13" s="19" t="s">
        <v>15</v>
      </c>
      <c r="CA13" s="32" t="s">
        <v>16</v>
      </c>
      <c r="CB13" s="33"/>
      <c r="CC13" s="1"/>
      <c r="CD13" s="1"/>
      <c r="CE13" s="1"/>
    </row>
    <row r="14" spans="2:83" s="4" customFormat="1">
      <c r="B14" s="24"/>
      <c r="C14" s="3"/>
      <c r="D14" s="226"/>
      <c r="E14" s="227"/>
      <c r="F14" s="228"/>
      <c r="G14" s="226"/>
      <c r="H14" s="228"/>
      <c r="I14" s="226"/>
      <c r="J14" s="228"/>
      <c r="K14" s="226"/>
      <c r="L14" s="228"/>
      <c r="M14" s="26"/>
      <c r="N14" s="3">
        <f>B14*M14</f>
        <v>0</v>
      </c>
      <c r="O14" s="13"/>
      <c r="P14" s="15"/>
      <c r="R14" s="24"/>
      <c r="S14" s="3"/>
      <c r="T14" s="226"/>
      <c r="U14" s="227"/>
      <c r="V14" s="228"/>
      <c r="W14" s="226"/>
      <c r="X14" s="228"/>
      <c r="Y14" s="226"/>
      <c r="Z14" s="228"/>
      <c r="AA14" s="226"/>
      <c r="AB14" s="228"/>
      <c r="AC14" s="26"/>
      <c r="AD14" s="3">
        <f>R14*AC14</f>
        <v>0</v>
      </c>
      <c r="AE14" s="13"/>
      <c r="AF14" s="15"/>
      <c r="AG14" s="1"/>
      <c r="AH14" s="24"/>
      <c r="AI14" s="3"/>
      <c r="AJ14" s="226"/>
      <c r="AK14" s="227"/>
      <c r="AL14" s="228"/>
      <c r="AM14" s="226"/>
      <c r="AN14" s="228"/>
      <c r="AO14" s="226"/>
      <c r="AP14" s="228"/>
      <c r="AQ14" s="226"/>
      <c r="AR14" s="228"/>
      <c r="AS14" s="26"/>
      <c r="AT14" s="3">
        <f>AH14*AS14</f>
        <v>0</v>
      </c>
      <c r="AU14" s="13"/>
      <c r="AV14" s="15"/>
      <c r="AW14" s="1"/>
      <c r="AX14" s="24"/>
      <c r="AY14" s="3"/>
      <c r="AZ14" s="226"/>
      <c r="BA14" s="227"/>
      <c r="BB14" s="228"/>
      <c r="BC14" s="226"/>
      <c r="BD14" s="228"/>
      <c r="BE14" s="226"/>
      <c r="BF14" s="228"/>
      <c r="BG14" s="226"/>
      <c r="BH14" s="228"/>
      <c r="BI14" s="26"/>
      <c r="BJ14" s="3">
        <f>AX14*BI14</f>
        <v>0</v>
      </c>
      <c r="BK14" s="13"/>
      <c r="BL14" s="15"/>
      <c r="BM14" s="1"/>
      <c r="BN14" s="24"/>
      <c r="BO14" s="3"/>
      <c r="BP14" s="226"/>
      <c r="BQ14" s="227"/>
      <c r="BR14" s="228"/>
      <c r="BS14" s="226"/>
      <c r="BT14" s="228"/>
      <c r="BU14" s="226"/>
      <c r="BV14" s="228"/>
      <c r="BW14" s="226"/>
      <c r="BX14" s="228"/>
      <c r="BY14" s="26"/>
      <c r="BZ14" s="3">
        <f>BN14*BY14</f>
        <v>0</v>
      </c>
      <c r="CA14" s="13"/>
      <c r="CB14" s="15"/>
      <c r="CC14" s="1"/>
      <c r="CD14" s="1"/>
      <c r="CE14" s="1"/>
    </row>
    <row r="15" spans="2:83" s="4" customFormat="1">
      <c r="B15" s="24"/>
      <c r="C15" s="3"/>
      <c r="D15" s="229"/>
      <c r="E15" s="237"/>
      <c r="F15" s="230"/>
      <c r="G15" s="229"/>
      <c r="H15" s="230"/>
      <c r="I15" s="229"/>
      <c r="J15" s="230"/>
      <c r="K15" s="229"/>
      <c r="L15" s="230"/>
      <c r="M15" s="26"/>
      <c r="N15" s="3">
        <f>B15*M15</f>
        <v>0</v>
      </c>
      <c r="O15" s="13"/>
      <c r="P15" s="15"/>
      <c r="R15" s="24"/>
      <c r="S15" s="3"/>
      <c r="T15" s="229"/>
      <c r="U15" s="237"/>
      <c r="V15" s="230"/>
      <c r="W15" s="229"/>
      <c r="X15" s="230"/>
      <c r="Y15" s="229"/>
      <c r="Z15" s="230"/>
      <c r="AA15" s="229"/>
      <c r="AB15" s="230"/>
      <c r="AC15" s="26"/>
      <c r="AD15" s="3">
        <f>R15*AC15</f>
        <v>0</v>
      </c>
      <c r="AE15" s="13"/>
      <c r="AF15" s="15"/>
      <c r="AG15" s="1"/>
      <c r="AH15" s="24"/>
      <c r="AI15" s="3"/>
      <c r="AJ15" s="229"/>
      <c r="AK15" s="237"/>
      <c r="AL15" s="230"/>
      <c r="AM15" s="229"/>
      <c r="AN15" s="230"/>
      <c r="AO15" s="229"/>
      <c r="AP15" s="230"/>
      <c r="AQ15" s="229"/>
      <c r="AR15" s="230"/>
      <c r="AS15" s="26"/>
      <c r="AT15" s="3">
        <f>AH15*AS15</f>
        <v>0</v>
      </c>
      <c r="AU15" s="13"/>
      <c r="AV15" s="15"/>
      <c r="AW15" s="1"/>
      <c r="AX15" s="24"/>
      <c r="AY15" s="3"/>
      <c r="AZ15" s="229"/>
      <c r="BA15" s="237"/>
      <c r="BB15" s="230"/>
      <c r="BC15" s="229"/>
      <c r="BD15" s="230"/>
      <c r="BE15" s="229"/>
      <c r="BF15" s="230"/>
      <c r="BG15" s="229"/>
      <c r="BH15" s="230"/>
      <c r="BI15" s="26"/>
      <c r="BJ15" s="3">
        <f>AX15*BI15</f>
        <v>0</v>
      </c>
      <c r="BK15" s="13"/>
      <c r="BL15" s="15"/>
      <c r="BM15" s="1"/>
      <c r="BN15" s="24"/>
      <c r="BO15" s="3"/>
      <c r="BP15" s="229"/>
      <c r="BQ15" s="237"/>
      <c r="BR15" s="230"/>
      <c r="BS15" s="229"/>
      <c r="BT15" s="230"/>
      <c r="BU15" s="229"/>
      <c r="BV15" s="230"/>
      <c r="BW15" s="229"/>
      <c r="BX15" s="230"/>
      <c r="BY15" s="26"/>
      <c r="BZ15" s="3">
        <f>BN15*BY15</f>
        <v>0</v>
      </c>
      <c r="CA15" s="13"/>
      <c r="CB15" s="15"/>
      <c r="CC15" s="1"/>
      <c r="CD15" s="1"/>
      <c r="CE15" s="1"/>
    </row>
    <row r="16" spans="2:83" s="4" customFormat="1">
      <c r="B16" s="24"/>
      <c r="C16" s="3"/>
      <c r="D16" s="229"/>
      <c r="E16" s="237"/>
      <c r="F16" s="230"/>
      <c r="G16" s="229"/>
      <c r="H16" s="230"/>
      <c r="I16" s="229"/>
      <c r="J16" s="230"/>
      <c r="K16" s="229"/>
      <c r="L16" s="230"/>
      <c r="M16" s="26"/>
      <c r="N16" s="3">
        <f>B16*M16</f>
        <v>0</v>
      </c>
      <c r="O16" s="13"/>
      <c r="P16" s="15"/>
      <c r="R16" s="24"/>
      <c r="S16" s="3"/>
      <c r="T16" s="229"/>
      <c r="U16" s="237"/>
      <c r="V16" s="230"/>
      <c r="W16" s="229"/>
      <c r="X16" s="230"/>
      <c r="Y16" s="229"/>
      <c r="Z16" s="230"/>
      <c r="AA16" s="229"/>
      <c r="AB16" s="230"/>
      <c r="AC16" s="26"/>
      <c r="AD16" s="3">
        <f>R16*AC16</f>
        <v>0</v>
      </c>
      <c r="AE16" s="13"/>
      <c r="AF16" s="15"/>
      <c r="AG16" s="1"/>
      <c r="AH16" s="24"/>
      <c r="AI16" s="3"/>
      <c r="AJ16" s="229"/>
      <c r="AK16" s="237"/>
      <c r="AL16" s="230"/>
      <c r="AM16" s="229"/>
      <c r="AN16" s="230"/>
      <c r="AO16" s="229"/>
      <c r="AP16" s="230"/>
      <c r="AQ16" s="229"/>
      <c r="AR16" s="230"/>
      <c r="AS16" s="26"/>
      <c r="AT16" s="3">
        <f>AH16*AS16</f>
        <v>0</v>
      </c>
      <c r="AU16" s="13"/>
      <c r="AV16" s="15"/>
      <c r="AW16" s="1"/>
      <c r="AX16" s="24"/>
      <c r="AY16" s="3"/>
      <c r="AZ16" s="229"/>
      <c r="BA16" s="237"/>
      <c r="BB16" s="230"/>
      <c r="BC16" s="229"/>
      <c r="BD16" s="230"/>
      <c r="BE16" s="229"/>
      <c r="BF16" s="230"/>
      <c r="BG16" s="229"/>
      <c r="BH16" s="230"/>
      <c r="BI16" s="26"/>
      <c r="BJ16" s="3">
        <f>AX16*BI16</f>
        <v>0</v>
      </c>
      <c r="BK16" s="13"/>
      <c r="BL16" s="15"/>
      <c r="BM16" s="1"/>
      <c r="BN16" s="24"/>
      <c r="BO16" s="3"/>
      <c r="BP16" s="229"/>
      <c r="BQ16" s="237"/>
      <c r="BR16" s="230"/>
      <c r="BS16" s="229"/>
      <c r="BT16" s="230"/>
      <c r="BU16" s="229"/>
      <c r="BV16" s="230"/>
      <c r="BW16" s="229"/>
      <c r="BX16" s="230"/>
      <c r="BY16" s="26"/>
      <c r="BZ16" s="3">
        <f>BN16*BY16</f>
        <v>0</v>
      </c>
      <c r="CA16" s="13"/>
      <c r="CB16" s="15"/>
      <c r="CC16" s="1"/>
      <c r="CD16" s="1"/>
      <c r="CE16" s="1"/>
    </row>
    <row r="17" spans="2:83" s="4" customFormat="1">
      <c r="B17" s="24"/>
      <c r="C17" s="34"/>
      <c r="D17" s="229"/>
      <c r="E17" s="237"/>
      <c r="F17" s="230"/>
      <c r="G17" s="229"/>
      <c r="H17" s="230"/>
      <c r="I17" s="229"/>
      <c r="J17" s="230"/>
      <c r="K17" s="229"/>
      <c r="L17" s="230"/>
      <c r="M17" s="26"/>
      <c r="N17" s="3">
        <f>B17*M17</f>
        <v>0</v>
      </c>
      <c r="O17" s="13"/>
      <c r="P17" s="15"/>
      <c r="R17" s="24"/>
      <c r="S17" s="34"/>
      <c r="T17" s="229"/>
      <c r="U17" s="237"/>
      <c r="V17" s="230"/>
      <c r="W17" s="229"/>
      <c r="X17" s="230"/>
      <c r="Y17" s="229"/>
      <c r="Z17" s="230"/>
      <c r="AA17" s="229"/>
      <c r="AB17" s="230"/>
      <c r="AC17" s="26"/>
      <c r="AD17" s="3">
        <f>R17*AC17</f>
        <v>0</v>
      </c>
      <c r="AE17" s="13"/>
      <c r="AF17" s="15"/>
      <c r="AG17" s="1"/>
      <c r="AH17" s="24"/>
      <c r="AI17" s="34"/>
      <c r="AJ17" s="229"/>
      <c r="AK17" s="237"/>
      <c r="AL17" s="230"/>
      <c r="AM17" s="229"/>
      <c r="AN17" s="230"/>
      <c r="AO17" s="229"/>
      <c r="AP17" s="230"/>
      <c r="AQ17" s="229"/>
      <c r="AR17" s="230"/>
      <c r="AS17" s="26"/>
      <c r="AT17" s="3">
        <f>AH17*AS17</f>
        <v>0</v>
      </c>
      <c r="AU17" s="13"/>
      <c r="AV17" s="15"/>
      <c r="AW17" s="1"/>
      <c r="AX17" s="24"/>
      <c r="AY17" s="34"/>
      <c r="AZ17" s="229"/>
      <c r="BA17" s="237"/>
      <c r="BB17" s="230"/>
      <c r="BC17" s="229"/>
      <c r="BD17" s="230"/>
      <c r="BE17" s="229"/>
      <c r="BF17" s="230"/>
      <c r="BG17" s="229"/>
      <c r="BH17" s="230"/>
      <c r="BI17" s="26"/>
      <c r="BJ17" s="3">
        <f>AX17*BI17</f>
        <v>0</v>
      </c>
      <c r="BK17" s="13"/>
      <c r="BL17" s="15"/>
      <c r="BM17" s="1"/>
      <c r="BN17" s="24"/>
      <c r="BO17" s="34"/>
      <c r="BP17" s="229"/>
      <c r="BQ17" s="237"/>
      <c r="BR17" s="230"/>
      <c r="BS17" s="229"/>
      <c r="BT17" s="230"/>
      <c r="BU17" s="229"/>
      <c r="BV17" s="230"/>
      <c r="BW17" s="229"/>
      <c r="BX17" s="230"/>
      <c r="BY17" s="26"/>
      <c r="BZ17" s="3">
        <f>BN17*BY17</f>
        <v>0</v>
      </c>
      <c r="CA17" s="13"/>
      <c r="CB17" s="15"/>
      <c r="CC17" s="1"/>
      <c r="CD17" s="1"/>
      <c r="CE17" s="1"/>
    </row>
    <row r="18" spans="2:83" s="4" customFormat="1" ht="13.8" thickBot="1">
      <c r="B18" s="24"/>
      <c r="C18" s="3"/>
      <c r="D18" s="234"/>
      <c r="E18" s="235"/>
      <c r="F18" s="236"/>
      <c r="G18" s="229"/>
      <c r="H18" s="230"/>
      <c r="I18" s="229"/>
      <c r="J18" s="230"/>
      <c r="K18" s="229"/>
      <c r="L18" s="230"/>
      <c r="M18" s="26"/>
      <c r="N18" s="3"/>
      <c r="O18" s="13"/>
      <c r="P18" s="15"/>
      <c r="R18" s="24"/>
      <c r="S18" s="3"/>
      <c r="T18" s="234"/>
      <c r="U18" s="235"/>
      <c r="V18" s="236"/>
      <c r="W18" s="229"/>
      <c r="X18" s="230"/>
      <c r="Y18" s="229"/>
      <c r="Z18" s="230"/>
      <c r="AA18" s="229"/>
      <c r="AB18" s="230"/>
      <c r="AC18" s="26"/>
      <c r="AD18" s="3"/>
      <c r="AE18" s="13"/>
      <c r="AF18" s="15"/>
      <c r="AG18" s="1"/>
      <c r="AH18" s="24"/>
      <c r="AI18" s="3"/>
      <c r="AJ18" s="234"/>
      <c r="AK18" s="235"/>
      <c r="AL18" s="236"/>
      <c r="AM18" s="229"/>
      <c r="AN18" s="230"/>
      <c r="AO18" s="229"/>
      <c r="AP18" s="230"/>
      <c r="AQ18" s="229"/>
      <c r="AR18" s="230"/>
      <c r="AS18" s="26"/>
      <c r="AT18" s="3"/>
      <c r="AU18" s="13"/>
      <c r="AV18" s="15"/>
      <c r="AW18" s="1"/>
      <c r="AX18" s="24"/>
      <c r="AY18" s="3"/>
      <c r="AZ18" s="234"/>
      <c r="BA18" s="235"/>
      <c r="BB18" s="236"/>
      <c r="BC18" s="229"/>
      <c r="BD18" s="230"/>
      <c r="BE18" s="229"/>
      <c r="BF18" s="230"/>
      <c r="BG18" s="229"/>
      <c r="BH18" s="230"/>
      <c r="BI18" s="26"/>
      <c r="BJ18" s="3"/>
      <c r="BK18" s="13"/>
      <c r="BL18" s="15"/>
      <c r="BM18" s="1"/>
      <c r="BN18" s="24"/>
      <c r="BO18" s="3"/>
      <c r="BP18" s="234"/>
      <c r="BQ18" s="235"/>
      <c r="BR18" s="236"/>
      <c r="BS18" s="229"/>
      <c r="BT18" s="230"/>
      <c r="BU18" s="229"/>
      <c r="BV18" s="230"/>
      <c r="BW18" s="229"/>
      <c r="BX18" s="230"/>
      <c r="BY18" s="26"/>
      <c r="BZ18" s="3"/>
      <c r="CA18" s="13"/>
      <c r="CB18" s="15"/>
      <c r="CC18" s="1"/>
      <c r="CD18" s="1"/>
      <c r="CE18" s="1"/>
    </row>
    <row r="19" spans="2:83" s="4" customFormat="1">
      <c r="B19" s="18" t="s">
        <v>3</v>
      </c>
      <c r="C19" s="35" t="s">
        <v>27</v>
      </c>
      <c r="D19" s="35" t="s">
        <v>26</v>
      </c>
      <c r="E19" s="32"/>
      <c r="F19" s="49"/>
      <c r="G19" s="32"/>
      <c r="H19" s="49"/>
      <c r="I19" s="32"/>
      <c r="J19" s="49"/>
      <c r="K19" s="32"/>
      <c r="L19" s="36"/>
      <c r="M19" s="22" t="s">
        <v>14</v>
      </c>
      <c r="N19" s="19" t="s">
        <v>15</v>
      </c>
      <c r="O19" s="32" t="s">
        <v>16</v>
      </c>
      <c r="P19" s="33"/>
      <c r="R19" s="18" t="s">
        <v>3</v>
      </c>
      <c r="S19" s="35" t="s">
        <v>27</v>
      </c>
      <c r="T19" s="35" t="s">
        <v>26</v>
      </c>
      <c r="U19" s="32"/>
      <c r="V19" s="49"/>
      <c r="W19" s="32"/>
      <c r="X19" s="49"/>
      <c r="Y19" s="32"/>
      <c r="Z19" s="49"/>
      <c r="AA19" s="32"/>
      <c r="AB19" s="36"/>
      <c r="AC19" s="22" t="s">
        <v>14</v>
      </c>
      <c r="AD19" s="19" t="s">
        <v>15</v>
      </c>
      <c r="AE19" s="32" t="s">
        <v>16</v>
      </c>
      <c r="AF19" s="33"/>
      <c r="AG19" s="1"/>
      <c r="AH19" s="18" t="s">
        <v>3</v>
      </c>
      <c r="AI19" s="35" t="s">
        <v>27</v>
      </c>
      <c r="AJ19" s="35" t="s">
        <v>26</v>
      </c>
      <c r="AK19" s="32"/>
      <c r="AL19" s="49"/>
      <c r="AM19" s="32"/>
      <c r="AN19" s="49"/>
      <c r="AO19" s="32"/>
      <c r="AP19" s="49"/>
      <c r="AQ19" s="32"/>
      <c r="AR19" s="36"/>
      <c r="AS19" s="22" t="s">
        <v>14</v>
      </c>
      <c r="AT19" s="19" t="s">
        <v>15</v>
      </c>
      <c r="AU19" s="32" t="s">
        <v>16</v>
      </c>
      <c r="AV19" s="33"/>
      <c r="AW19" s="1"/>
      <c r="AX19" s="18" t="s">
        <v>3</v>
      </c>
      <c r="AY19" s="35" t="s">
        <v>27</v>
      </c>
      <c r="AZ19" s="35" t="s">
        <v>26</v>
      </c>
      <c r="BA19" s="32"/>
      <c r="BB19" s="49"/>
      <c r="BC19" s="32"/>
      <c r="BD19" s="49"/>
      <c r="BE19" s="32"/>
      <c r="BF19" s="49"/>
      <c r="BG19" s="32"/>
      <c r="BH19" s="36"/>
      <c r="BI19" s="22" t="s">
        <v>14</v>
      </c>
      <c r="BJ19" s="19" t="s">
        <v>15</v>
      </c>
      <c r="BK19" s="32" t="s">
        <v>16</v>
      </c>
      <c r="BL19" s="33"/>
      <c r="BM19" s="1"/>
      <c r="BN19" s="18" t="s">
        <v>3</v>
      </c>
      <c r="BO19" s="35" t="s">
        <v>27</v>
      </c>
      <c r="BP19" s="35" t="s">
        <v>26</v>
      </c>
      <c r="BQ19" s="32"/>
      <c r="BR19" s="49"/>
      <c r="BS19" s="32"/>
      <c r="BT19" s="49"/>
      <c r="BU19" s="32"/>
      <c r="BV19" s="49"/>
      <c r="BW19" s="32"/>
      <c r="BX19" s="36"/>
      <c r="BY19" s="22" t="s">
        <v>14</v>
      </c>
      <c r="BZ19" s="19" t="s">
        <v>15</v>
      </c>
      <c r="CA19" s="32" t="s">
        <v>16</v>
      </c>
      <c r="CB19" s="33"/>
      <c r="CC19" s="1"/>
      <c r="CD19" s="1"/>
      <c r="CE19" s="1"/>
    </row>
    <row r="20" spans="2:83" s="4" customFormat="1">
      <c r="B20" s="24"/>
      <c r="C20" s="26"/>
      <c r="D20" s="43"/>
      <c r="E20" s="41"/>
      <c r="F20" s="41"/>
      <c r="G20" s="41"/>
      <c r="H20" s="41"/>
      <c r="I20" s="41"/>
      <c r="J20" s="41"/>
      <c r="K20" s="41"/>
      <c r="L20" s="42"/>
      <c r="M20" s="13"/>
      <c r="N20" s="3">
        <f>B20*M20</f>
        <v>0</v>
      </c>
      <c r="O20" s="13"/>
      <c r="P20" s="15"/>
      <c r="R20" s="24"/>
      <c r="S20" s="26"/>
      <c r="T20" s="43"/>
      <c r="U20" s="41"/>
      <c r="V20" s="41"/>
      <c r="W20" s="41"/>
      <c r="X20" s="41"/>
      <c r="Y20" s="41"/>
      <c r="Z20" s="41"/>
      <c r="AA20" s="41"/>
      <c r="AB20" s="42"/>
      <c r="AC20" s="13"/>
      <c r="AD20" s="3">
        <f>R20*AC20</f>
        <v>0</v>
      </c>
      <c r="AE20" s="13"/>
      <c r="AF20" s="15"/>
      <c r="AG20" s="1"/>
      <c r="AH20" s="24"/>
      <c r="AI20" s="26"/>
      <c r="AJ20" s="43"/>
      <c r="AK20" s="41"/>
      <c r="AL20" s="41"/>
      <c r="AM20" s="41"/>
      <c r="AN20" s="41"/>
      <c r="AO20" s="41"/>
      <c r="AP20" s="41"/>
      <c r="AQ20" s="41"/>
      <c r="AR20" s="42"/>
      <c r="AS20" s="13"/>
      <c r="AT20" s="3">
        <f>AH20*AS20</f>
        <v>0</v>
      </c>
      <c r="AU20" s="13"/>
      <c r="AV20" s="15"/>
      <c r="AW20" s="1"/>
      <c r="AX20" s="24"/>
      <c r="AY20" s="26"/>
      <c r="AZ20" s="43"/>
      <c r="BA20" s="41"/>
      <c r="BB20" s="41"/>
      <c r="BC20" s="41"/>
      <c r="BD20" s="41"/>
      <c r="BE20" s="41"/>
      <c r="BF20" s="41"/>
      <c r="BG20" s="41"/>
      <c r="BH20" s="42"/>
      <c r="BI20" s="13"/>
      <c r="BJ20" s="3">
        <f>AX20*BI20</f>
        <v>0</v>
      </c>
      <c r="BK20" s="13"/>
      <c r="BL20" s="15"/>
      <c r="BM20" s="1"/>
      <c r="BN20" s="24"/>
      <c r="BO20" s="26"/>
      <c r="BP20" s="43"/>
      <c r="BQ20" s="41"/>
      <c r="BR20" s="41"/>
      <c r="BS20" s="41"/>
      <c r="BT20" s="41"/>
      <c r="BU20" s="41"/>
      <c r="BV20" s="41"/>
      <c r="BW20" s="41"/>
      <c r="BX20" s="42"/>
      <c r="BY20" s="13"/>
      <c r="BZ20" s="3">
        <f>BN20*BY20</f>
        <v>0</v>
      </c>
      <c r="CA20" s="13"/>
      <c r="CB20" s="15"/>
      <c r="CC20" s="1"/>
      <c r="CD20" s="1"/>
      <c r="CE20" s="1"/>
    </row>
    <row r="21" spans="2:83" s="4" customFormat="1">
      <c r="B21" s="24"/>
      <c r="C21" s="26"/>
      <c r="D21" s="40"/>
      <c r="E21" s="41"/>
      <c r="F21" s="41"/>
      <c r="G21" s="41"/>
      <c r="H21" s="41"/>
      <c r="I21" s="41"/>
      <c r="J21" s="41"/>
      <c r="K21" s="41"/>
      <c r="L21" s="42"/>
      <c r="M21" s="13"/>
      <c r="N21" s="3">
        <f>B21*M21</f>
        <v>0</v>
      </c>
      <c r="O21" s="13"/>
      <c r="P21" s="15"/>
      <c r="R21" s="24"/>
      <c r="S21" s="26"/>
      <c r="T21" s="40"/>
      <c r="U21" s="41"/>
      <c r="V21" s="41"/>
      <c r="W21" s="41"/>
      <c r="X21" s="41"/>
      <c r="Y21" s="41"/>
      <c r="Z21" s="41"/>
      <c r="AA21" s="41"/>
      <c r="AB21" s="42"/>
      <c r="AC21" s="13"/>
      <c r="AD21" s="3">
        <f>R21*AC21</f>
        <v>0</v>
      </c>
      <c r="AE21" s="13"/>
      <c r="AF21" s="15"/>
      <c r="AG21" s="1"/>
      <c r="AH21" s="24"/>
      <c r="AI21" s="26"/>
      <c r="AJ21" s="40"/>
      <c r="AK21" s="41"/>
      <c r="AL21" s="41"/>
      <c r="AM21" s="41"/>
      <c r="AN21" s="41"/>
      <c r="AO21" s="41"/>
      <c r="AP21" s="41"/>
      <c r="AQ21" s="41"/>
      <c r="AR21" s="42"/>
      <c r="AS21" s="13"/>
      <c r="AT21" s="3">
        <f>AH21*AS21</f>
        <v>0</v>
      </c>
      <c r="AU21" s="13"/>
      <c r="AV21" s="15"/>
      <c r="AW21" s="1"/>
      <c r="AX21" s="24"/>
      <c r="AY21" s="26"/>
      <c r="AZ21" s="40"/>
      <c r="BA21" s="41"/>
      <c r="BB21" s="41"/>
      <c r="BC21" s="41"/>
      <c r="BD21" s="41"/>
      <c r="BE21" s="41"/>
      <c r="BF21" s="41"/>
      <c r="BG21" s="41"/>
      <c r="BH21" s="42"/>
      <c r="BI21" s="13"/>
      <c r="BJ21" s="3">
        <f>AX21*BI21</f>
        <v>0</v>
      </c>
      <c r="BK21" s="13"/>
      <c r="BL21" s="15"/>
      <c r="BM21" s="1"/>
      <c r="BN21" s="24"/>
      <c r="BO21" s="26"/>
      <c r="BP21" s="40"/>
      <c r="BQ21" s="41"/>
      <c r="BR21" s="41"/>
      <c r="BS21" s="41"/>
      <c r="BT21" s="41"/>
      <c r="BU21" s="41"/>
      <c r="BV21" s="41"/>
      <c r="BW21" s="41"/>
      <c r="BX21" s="42"/>
      <c r="BY21" s="13"/>
      <c r="BZ21" s="3">
        <f>BN21*BY21</f>
        <v>0</v>
      </c>
      <c r="CA21" s="13"/>
      <c r="CB21" s="15"/>
      <c r="CC21" s="1"/>
      <c r="CD21" s="1"/>
      <c r="CE21" s="1"/>
    </row>
    <row r="22" spans="2:83" s="4" customFormat="1">
      <c r="B22" s="24"/>
      <c r="C22" s="26"/>
      <c r="D22" s="40"/>
      <c r="E22" s="41"/>
      <c r="F22" s="41"/>
      <c r="G22" s="41"/>
      <c r="H22" s="41"/>
      <c r="I22" s="41"/>
      <c r="J22" s="41"/>
      <c r="K22" s="41"/>
      <c r="L22" s="42"/>
      <c r="M22" s="13"/>
      <c r="N22" s="3">
        <f>B22*M22</f>
        <v>0</v>
      </c>
      <c r="O22" s="13"/>
      <c r="P22" s="15"/>
      <c r="R22" s="24"/>
      <c r="S22" s="26"/>
      <c r="T22" s="40"/>
      <c r="U22" s="41"/>
      <c r="V22" s="41"/>
      <c r="W22" s="41"/>
      <c r="X22" s="41"/>
      <c r="Y22" s="41"/>
      <c r="Z22" s="41"/>
      <c r="AA22" s="41"/>
      <c r="AB22" s="42"/>
      <c r="AC22" s="13"/>
      <c r="AD22" s="3">
        <f>R22*AC22</f>
        <v>0</v>
      </c>
      <c r="AE22" s="13"/>
      <c r="AF22" s="15"/>
      <c r="AG22" s="1"/>
      <c r="AH22" s="24"/>
      <c r="AI22" s="26"/>
      <c r="AJ22" s="40"/>
      <c r="AK22" s="41"/>
      <c r="AL22" s="41"/>
      <c r="AM22" s="41"/>
      <c r="AN22" s="41"/>
      <c r="AO22" s="41"/>
      <c r="AP22" s="41"/>
      <c r="AQ22" s="41"/>
      <c r="AR22" s="42"/>
      <c r="AS22" s="13"/>
      <c r="AT22" s="3">
        <f>AH22*AS22</f>
        <v>0</v>
      </c>
      <c r="AU22" s="13"/>
      <c r="AV22" s="15"/>
      <c r="AW22" s="1"/>
      <c r="AX22" s="24"/>
      <c r="AY22" s="26"/>
      <c r="AZ22" s="40"/>
      <c r="BA22" s="41"/>
      <c r="BB22" s="41"/>
      <c r="BC22" s="41"/>
      <c r="BD22" s="41"/>
      <c r="BE22" s="41"/>
      <c r="BF22" s="41"/>
      <c r="BG22" s="41"/>
      <c r="BH22" s="42"/>
      <c r="BI22" s="13"/>
      <c r="BJ22" s="3">
        <f>AX22*BI22</f>
        <v>0</v>
      </c>
      <c r="BK22" s="13"/>
      <c r="BL22" s="15"/>
      <c r="BM22" s="1"/>
      <c r="BN22" s="24"/>
      <c r="BO22" s="26"/>
      <c r="BP22" s="40"/>
      <c r="BQ22" s="41"/>
      <c r="BR22" s="41"/>
      <c r="BS22" s="41"/>
      <c r="BT22" s="41"/>
      <c r="BU22" s="41"/>
      <c r="BV22" s="41"/>
      <c r="BW22" s="41"/>
      <c r="BX22" s="42"/>
      <c r="BY22" s="13"/>
      <c r="BZ22" s="3">
        <f>BN22*BY22</f>
        <v>0</v>
      </c>
      <c r="CA22" s="13"/>
      <c r="CB22" s="15"/>
      <c r="CC22" s="1"/>
      <c r="CD22" s="1"/>
      <c r="CE22" s="1"/>
    </row>
    <row r="23" spans="2:83" s="4" customFormat="1">
      <c r="B23" s="24"/>
      <c r="C23" s="26"/>
      <c r="D23" s="40"/>
      <c r="E23" s="41"/>
      <c r="F23" s="41"/>
      <c r="G23" s="41"/>
      <c r="H23" s="41"/>
      <c r="I23" s="41"/>
      <c r="J23" s="41"/>
      <c r="K23" s="41"/>
      <c r="L23" s="42"/>
      <c r="M23" s="13"/>
      <c r="N23" s="3">
        <f>B23*M23</f>
        <v>0</v>
      </c>
      <c r="O23" s="13"/>
      <c r="P23" s="15"/>
      <c r="R23" s="24"/>
      <c r="S23" s="26"/>
      <c r="T23" s="40"/>
      <c r="U23" s="41"/>
      <c r="V23" s="41"/>
      <c r="W23" s="41"/>
      <c r="X23" s="41"/>
      <c r="Y23" s="41"/>
      <c r="Z23" s="41"/>
      <c r="AA23" s="41"/>
      <c r="AB23" s="42"/>
      <c r="AC23" s="13"/>
      <c r="AD23" s="3">
        <f>R23*AC23</f>
        <v>0</v>
      </c>
      <c r="AE23" s="13"/>
      <c r="AF23" s="15"/>
      <c r="AG23" s="1"/>
      <c r="AH23" s="24"/>
      <c r="AI23" s="26"/>
      <c r="AJ23" s="40"/>
      <c r="AK23" s="41"/>
      <c r="AL23" s="41"/>
      <c r="AM23" s="41"/>
      <c r="AN23" s="41"/>
      <c r="AO23" s="41"/>
      <c r="AP23" s="41"/>
      <c r="AQ23" s="41"/>
      <c r="AR23" s="42"/>
      <c r="AS23" s="13"/>
      <c r="AT23" s="3">
        <f>AH23*AS23</f>
        <v>0</v>
      </c>
      <c r="AU23" s="13"/>
      <c r="AV23" s="15"/>
      <c r="AW23" s="1"/>
      <c r="AX23" s="24"/>
      <c r="AY23" s="26"/>
      <c r="AZ23" s="40"/>
      <c r="BA23" s="41"/>
      <c r="BB23" s="41"/>
      <c r="BC23" s="41"/>
      <c r="BD23" s="41"/>
      <c r="BE23" s="41"/>
      <c r="BF23" s="41"/>
      <c r="BG23" s="41"/>
      <c r="BH23" s="42"/>
      <c r="BI23" s="13"/>
      <c r="BJ23" s="3">
        <f>AX23*BI23</f>
        <v>0</v>
      </c>
      <c r="BK23" s="13"/>
      <c r="BL23" s="15"/>
      <c r="BM23" s="1"/>
      <c r="BN23" s="24"/>
      <c r="BO23" s="26"/>
      <c r="BP23" s="40"/>
      <c r="BQ23" s="41"/>
      <c r="BR23" s="41"/>
      <c r="BS23" s="41"/>
      <c r="BT23" s="41"/>
      <c r="BU23" s="41"/>
      <c r="BV23" s="41"/>
      <c r="BW23" s="41"/>
      <c r="BX23" s="42"/>
      <c r="BY23" s="13"/>
      <c r="BZ23" s="3">
        <f>BN23*BY23</f>
        <v>0</v>
      </c>
      <c r="CA23" s="13"/>
      <c r="CB23" s="15"/>
      <c r="CC23" s="1"/>
      <c r="CD23" s="1"/>
      <c r="CE23" s="1"/>
    </row>
    <row r="24" spans="2:83" s="4" customFormat="1" ht="13.8" thickBot="1">
      <c r="B24" s="27"/>
      <c r="C24" s="30"/>
      <c r="D24" s="37"/>
      <c r="E24" s="38"/>
      <c r="F24" s="38"/>
      <c r="G24" s="38"/>
      <c r="H24" s="38"/>
      <c r="I24" s="38"/>
      <c r="J24" s="38"/>
      <c r="K24" s="38"/>
      <c r="L24" s="39"/>
      <c r="M24" s="16"/>
      <c r="N24" s="28"/>
      <c r="O24" s="16"/>
      <c r="P24" s="17"/>
      <c r="R24" s="27"/>
      <c r="S24" s="30"/>
      <c r="T24" s="37"/>
      <c r="U24" s="38"/>
      <c r="V24" s="38"/>
      <c r="W24" s="38"/>
      <c r="X24" s="38"/>
      <c r="Y24" s="38"/>
      <c r="Z24" s="38"/>
      <c r="AA24" s="38"/>
      <c r="AB24" s="39"/>
      <c r="AC24" s="16"/>
      <c r="AD24" s="28"/>
      <c r="AE24" s="16"/>
      <c r="AF24" s="17"/>
      <c r="AG24" s="1"/>
      <c r="AH24" s="27"/>
      <c r="AI24" s="30"/>
      <c r="AJ24" s="37"/>
      <c r="AK24" s="38"/>
      <c r="AL24" s="38"/>
      <c r="AM24" s="38"/>
      <c r="AN24" s="38"/>
      <c r="AO24" s="38"/>
      <c r="AP24" s="38"/>
      <c r="AQ24" s="38"/>
      <c r="AR24" s="39"/>
      <c r="AS24" s="16"/>
      <c r="AT24" s="28"/>
      <c r="AU24" s="16"/>
      <c r="AV24" s="17"/>
      <c r="AW24" s="1"/>
      <c r="AX24" s="27"/>
      <c r="AY24" s="30"/>
      <c r="AZ24" s="37"/>
      <c r="BA24" s="38"/>
      <c r="BB24" s="38"/>
      <c r="BC24" s="38"/>
      <c r="BD24" s="38"/>
      <c r="BE24" s="38"/>
      <c r="BF24" s="38"/>
      <c r="BG24" s="38"/>
      <c r="BH24" s="39"/>
      <c r="BI24" s="16"/>
      <c r="BJ24" s="28"/>
      <c r="BK24" s="16"/>
      <c r="BL24" s="17"/>
      <c r="BM24" s="1"/>
      <c r="BN24" s="27"/>
      <c r="BO24" s="30"/>
      <c r="BP24" s="37"/>
      <c r="BQ24" s="38"/>
      <c r="BR24" s="38"/>
      <c r="BS24" s="38"/>
      <c r="BT24" s="38"/>
      <c r="BU24" s="38"/>
      <c r="BV24" s="38"/>
      <c r="BW24" s="38"/>
      <c r="BX24" s="39"/>
      <c r="BY24" s="16"/>
      <c r="BZ24" s="28"/>
      <c r="CA24" s="16"/>
      <c r="CB24" s="17"/>
      <c r="CC24" s="1"/>
      <c r="CD24" s="1"/>
      <c r="CE24" s="1"/>
    </row>
    <row r="25" spans="2:83" s="4" customFormat="1" ht="13.8" thickBot="1">
      <c r="B25" s="1"/>
      <c r="C25" s="1"/>
      <c r="D25" s="2"/>
      <c r="E25" s="2"/>
      <c r="F25" s="2"/>
      <c r="G25" s="2"/>
      <c r="H25" s="2"/>
      <c r="I25" s="2"/>
      <c r="J25" s="2"/>
      <c r="K25" s="2"/>
      <c r="L25" s="1"/>
      <c r="M25" s="1"/>
      <c r="N25" s="1"/>
      <c r="O25" s="1"/>
      <c r="P25" s="1"/>
      <c r="R25" s="1"/>
      <c r="S25" s="1"/>
      <c r="T25" s="2"/>
      <c r="U25" s="2"/>
      <c r="V25" s="2"/>
      <c r="W25" s="2"/>
      <c r="X25" s="2"/>
      <c r="Y25" s="2"/>
      <c r="Z25" s="2"/>
      <c r="AA25" s="2"/>
      <c r="AB25" s="1"/>
      <c r="AC25" s="1"/>
      <c r="AD25" s="1"/>
      <c r="AE25" s="1"/>
      <c r="AF25" s="1"/>
      <c r="AG25" s="1"/>
      <c r="AH25" s="1"/>
      <c r="AI25" s="1"/>
      <c r="AJ25" s="2"/>
      <c r="AK25" s="2"/>
      <c r="AL25" s="2"/>
      <c r="AM25" s="2"/>
      <c r="AN25" s="2"/>
      <c r="AO25" s="2"/>
      <c r="AP25" s="2"/>
      <c r="AQ25" s="2"/>
      <c r="AR25" s="1"/>
      <c r="AS25" s="1"/>
      <c r="AT25" s="1"/>
      <c r="AU25" s="1"/>
      <c r="AV25" s="1"/>
      <c r="AW25" s="1"/>
      <c r="AX25" s="1"/>
      <c r="AY25" s="1"/>
      <c r="AZ25" s="2"/>
      <c r="BA25" s="2"/>
      <c r="BB25" s="2"/>
      <c r="BC25" s="2"/>
      <c r="BD25" s="2"/>
      <c r="BE25" s="2"/>
      <c r="BF25" s="2"/>
      <c r="BG25" s="2"/>
      <c r="BH25" s="1"/>
      <c r="BI25" s="1"/>
      <c r="BJ25" s="1"/>
      <c r="BK25" s="1"/>
      <c r="BL25" s="1"/>
      <c r="BM25" s="1"/>
      <c r="BN25" s="1"/>
      <c r="BO25" s="1"/>
      <c r="BP25" s="2"/>
      <c r="BQ25" s="2"/>
      <c r="BR25" s="2"/>
      <c r="BS25" s="2"/>
      <c r="BT25" s="2"/>
      <c r="BU25" s="2"/>
      <c r="BV25" s="2"/>
      <c r="BW25" s="2"/>
      <c r="BX25" s="1"/>
      <c r="BY25" s="1"/>
      <c r="BZ25" s="1"/>
      <c r="CA25" s="1"/>
      <c r="CB25" s="1"/>
      <c r="CC25" s="1"/>
      <c r="CD25" s="1"/>
      <c r="CE25" s="1"/>
    </row>
    <row r="26" spans="2:83">
      <c r="B26" s="6" t="s">
        <v>0</v>
      </c>
      <c r="C26" s="221"/>
      <c r="D26" s="221"/>
      <c r="E26" s="222"/>
      <c r="F26" s="9" t="s">
        <v>1</v>
      </c>
      <c r="G26" s="8"/>
      <c r="H26" s="8"/>
      <c r="I26" s="8"/>
      <c r="J26" s="8"/>
      <c r="K26" s="8"/>
      <c r="L26" s="10"/>
      <c r="M26" s="7"/>
      <c r="N26" s="7"/>
      <c r="O26" s="7" t="s">
        <v>2</v>
      </c>
      <c r="P26" s="11">
        <f>SUM(N29:N46)</f>
        <v>0</v>
      </c>
      <c r="R26" s="6" t="s">
        <v>0</v>
      </c>
      <c r="S26" s="221"/>
      <c r="T26" s="221"/>
      <c r="U26" s="222"/>
      <c r="V26" s="9" t="s">
        <v>1</v>
      </c>
      <c r="W26" s="8"/>
      <c r="X26" s="8"/>
      <c r="Y26" s="8"/>
      <c r="Z26" s="8"/>
      <c r="AA26" s="8"/>
      <c r="AB26" s="10"/>
      <c r="AC26" s="7"/>
      <c r="AD26" s="7"/>
      <c r="AE26" s="7" t="s">
        <v>2</v>
      </c>
      <c r="AF26" s="11">
        <f>SUM(AD29:AD46)</f>
        <v>0</v>
      </c>
      <c r="AH26" s="6" t="s">
        <v>0</v>
      </c>
      <c r="AI26" s="221"/>
      <c r="AJ26" s="221"/>
      <c r="AK26" s="222"/>
      <c r="AL26" s="9" t="s">
        <v>1</v>
      </c>
      <c r="AM26" s="8"/>
      <c r="AN26" s="8"/>
      <c r="AO26" s="8"/>
      <c r="AP26" s="8"/>
      <c r="AQ26" s="8"/>
      <c r="AR26" s="10"/>
      <c r="AS26" s="7"/>
      <c r="AT26" s="7"/>
      <c r="AU26" s="7" t="s">
        <v>2</v>
      </c>
      <c r="AV26" s="11">
        <f>SUM(AT29:AT46)</f>
        <v>0</v>
      </c>
      <c r="AX26" s="6" t="s">
        <v>0</v>
      </c>
      <c r="AY26" s="221"/>
      <c r="AZ26" s="221"/>
      <c r="BA26" s="222"/>
      <c r="BB26" s="9" t="s">
        <v>1</v>
      </c>
      <c r="BC26" s="8"/>
      <c r="BD26" s="8"/>
      <c r="BE26" s="8"/>
      <c r="BF26" s="8"/>
      <c r="BG26" s="8"/>
      <c r="BH26" s="10"/>
      <c r="BI26" s="7"/>
      <c r="BJ26" s="7"/>
      <c r="BK26" s="7" t="s">
        <v>2</v>
      </c>
      <c r="BL26" s="11">
        <f>SUM(BJ29:BJ46)</f>
        <v>0</v>
      </c>
      <c r="BN26" s="6" t="s">
        <v>0</v>
      </c>
      <c r="BO26" s="221"/>
      <c r="BP26" s="221"/>
      <c r="BQ26" s="222"/>
      <c r="BR26" s="9" t="s">
        <v>1</v>
      </c>
      <c r="BS26" s="8"/>
      <c r="BT26" s="8"/>
      <c r="BU26" s="8"/>
      <c r="BV26" s="8"/>
      <c r="BW26" s="8"/>
      <c r="BX26" s="10"/>
      <c r="BY26" s="7"/>
      <c r="BZ26" s="7"/>
      <c r="CA26" s="7" t="s">
        <v>2</v>
      </c>
      <c r="CB26" s="11">
        <f>SUM(BZ29:BZ46)</f>
        <v>0</v>
      </c>
    </row>
    <row r="27" spans="2:83" ht="13.8" thickBot="1">
      <c r="B27" s="12"/>
      <c r="C27" s="44"/>
      <c r="D27" s="44"/>
      <c r="E27" s="45"/>
      <c r="F27" s="46"/>
      <c r="G27" s="47"/>
      <c r="H27" s="47"/>
      <c r="I27" s="47"/>
      <c r="J27" s="47"/>
      <c r="K27" s="47"/>
      <c r="L27" s="14"/>
      <c r="M27" s="13"/>
      <c r="N27" s="13"/>
      <c r="O27" s="13"/>
      <c r="P27" s="15"/>
      <c r="R27" s="12"/>
      <c r="S27" s="44"/>
      <c r="T27" s="44"/>
      <c r="U27" s="45"/>
      <c r="V27" s="46"/>
      <c r="W27" s="47"/>
      <c r="X27" s="47"/>
      <c r="Y27" s="47"/>
      <c r="Z27" s="47"/>
      <c r="AA27" s="47"/>
      <c r="AB27" s="14"/>
      <c r="AC27" s="13"/>
      <c r="AD27" s="13"/>
      <c r="AE27" s="13"/>
      <c r="AF27" s="15"/>
      <c r="AH27" s="12"/>
      <c r="AI27" s="44"/>
      <c r="AJ27" s="44"/>
      <c r="AK27" s="45"/>
      <c r="AL27" s="46"/>
      <c r="AM27" s="47"/>
      <c r="AN27" s="47"/>
      <c r="AO27" s="47"/>
      <c r="AP27" s="47"/>
      <c r="AQ27" s="47"/>
      <c r="AR27" s="14"/>
      <c r="AS27" s="13"/>
      <c r="AT27" s="13"/>
      <c r="AU27" s="13"/>
      <c r="AV27" s="15"/>
      <c r="AX27" s="12"/>
      <c r="AY27" s="44"/>
      <c r="AZ27" s="44"/>
      <c r="BA27" s="45"/>
      <c r="BB27" s="46"/>
      <c r="BC27" s="47"/>
      <c r="BD27" s="47"/>
      <c r="BE27" s="47"/>
      <c r="BF27" s="47"/>
      <c r="BG27" s="47"/>
      <c r="BH27" s="14"/>
      <c r="BI27" s="13"/>
      <c r="BJ27" s="13"/>
      <c r="BK27" s="13"/>
      <c r="BL27" s="15"/>
      <c r="BN27" s="12"/>
      <c r="BO27" s="44"/>
      <c r="BP27" s="44"/>
      <c r="BQ27" s="45"/>
      <c r="BR27" s="46"/>
      <c r="BS27" s="47"/>
      <c r="BT27" s="47"/>
      <c r="BU27" s="47"/>
      <c r="BV27" s="47"/>
      <c r="BW27" s="47"/>
      <c r="BX27" s="14"/>
      <c r="BY27" s="13"/>
      <c r="BZ27" s="13"/>
      <c r="CA27" s="13"/>
      <c r="CB27" s="15"/>
    </row>
    <row r="28" spans="2:83">
      <c r="B28" s="18" t="s">
        <v>3</v>
      </c>
      <c r="C28" s="19" t="s">
        <v>4</v>
      </c>
      <c r="D28" s="20" t="s">
        <v>5</v>
      </c>
      <c r="E28" s="20" t="s">
        <v>6</v>
      </c>
      <c r="F28" s="20" t="s">
        <v>7</v>
      </c>
      <c r="G28" s="20" t="s">
        <v>8</v>
      </c>
      <c r="H28" s="20" t="s">
        <v>9</v>
      </c>
      <c r="I28" s="20" t="s">
        <v>10</v>
      </c>
      <c r="J28" s="20" t="s">
        <v>11</v>
      </c>
      <c r="K28" s="20" t="s">
        <v>12</v>
      </c>
      <c r="L28" s="20" t="s">
        <v>13</v>
      </c>
      <c r="M28" s="21" t="s">
        <v>14</v>
      </c>
      <c r="N28" s="19" t="s">
        <v>15</v>
      </c>
      <c r="O28" s="22" t="s">
        <v>16</v>
      </c>
      <c r="P28" s="23"/>
      <c r="R28" s="18" t="s">
        <v>3</v>
      </c>
      <c r="S28" s="19" t="s">
        <v>4</v>
      </c>
      <c r="T28" s="20" t="s">
        <v>5</v>
      </c>
      <c r="U28" s="20" t="s">
        <v>6</v>
      </c>
      <c r="V28" s="20" t="s">
        <v>7</v>
      </c>
      <c r="W28" s="20" t="s">
        <v>8</v>
      </c>
      <c r="X28" s="20" t="s">
        <v>9</v>
      </c>
      <c r="Y28" s="20" t="s">
        <v>10</v>
      </c>
      <c r="Z28" s="20" t="s">
        <v>11</v>
      </c>
      <c r="AA28" s="20" t="s">
        <v>12</v>
      </c>
      <c r="AB28" s="20" t="s">
        <v>13</v>
      </c>
      <c r="AC28" s="21" t="s">
        <v>14</v>
      </c>
      <c r="AD28" s="19" t="s">
        <v>15</v>
      </c>
      <c r="AE28" s="22" t="s">
        <v>16</v>
      </c>
      <c r="AF28" s="23"/>
      <c r="AH28" s="18" t="s">
        <v>3</v>
      </c>
      <c r="AI28" s="19" t="s">
        <v>4</v>
      </c>
      <c r="AJ28" s="20" t="s">
        <v>5</v>
      </c>
      <c r="AK28" s="20" t="s">
        <v>6</v>
      </c>
      <c r="AL28" s="20" t="s">
        <v>7</v>
      </c>
      <c r="AM28" s="20" t="s">
        <v>8</v>
      </c>
      <c r="AN28" s="20" t="s">
        <v>9</v>
      </c>
      <c r="AO28" s="20" t="s">
        <v>10</v>
      </c>
      <c r="AP28" s="20" t="s">
        <v>11</v>
      </c>
      <c r="AQ28" s="20" t="s">
        <v>12</v>
      </c>
      <c r="AR28" s="20" t="s">
        <v>13</v>
      </c>
      <c r="AS28" s="21" t="s">
        <v>14</v>
      </c>
      <c r="AT28" s="19" t="s">
        <v>15</v>
      </c>
      <c r="AU28" s="22" t="s">
        <v>16</v>
      </c>
      <c r="AV28" s="23"/>
      <c r="AX28" s="18" t="s">
        <v>3</v>
      </c>
      <c r="AY28" s="19" t="s">
        <v>4</v>
      </c>
      <c r="AZ28" s="20" t="s">
        <v>5</v>
      </c>
      <c r="BA28" s="20" t="s">
        <v>6</v>
      </c>
      <c r="BB28" s="20" t="s">
        <v>7</v>
      </c>
      <c r="BC28" s="20" t="s">
        <v>8</v>
      </c>
      <c r="BD28" s="20" t="s">
        <v>9</v>
      </c>
      <c r="BE28" s="20" t="s">
        <v>10</v>
      </c>
      <c r="BF28" s="20" t="s">
        <v>11</v>
      </c>
      <c r="BG28" s="20" t="s">
        <v>12</v>
      </c>
      <c r="BH28" s="20" t="s">
        <v>13</v>
      </c>
      <c r="BI28" s="21" t="s">
        <v>14</v>
      </c>
      <c r="BJ28" s="19" t="s">
        <v>15</v>
      </c>
      <c r="BK28" s="22" t="s">
        <v>16</v>
      </c>
      <c r="BL28" s="23"/>
      <c r="BN28" s="18" t="s">
        <v>3</v>
      </c>
      <c r="BO28" s="19" t="s">
        <v>4</v>
      </c>
      <c r="BP28" s="20" t="s">
        <v>5</v>
      </c>
      <c r="BQ28" s="20" t="s">
        <v>6</v>
      </c>
      <c r="BR28" s="20" t="s">
        <v>7</v>
      </c>
      <c r="BS28" s="20" t="s">
        <v>8</v>
      </c>
      <c r="BT28" s="20" t="s">
        <v>9</v>
      </c>
      <c r="BU28" s="20" t="s">
        <v>10</v>
      </c>
      <c r="BV28" s="20" t="s">
        <v>11</v>
      </c>
      <c r="BW28" s="20" t="s">
        <v>12</v>
      </c>
      <c r="BX28" s="20" t="s">
        <v>13</v>
      </c>
      <c r="BY28" s="21" t="s">
        <v>14</v>
      </c>
      <c r="BZ28" s="19" t="s">
        <v>15</v>
      </c>
      <c r="CA28" s="22" t="s">
        <v>16</v>
      </c>
      <c r="CB28" s="23"/>
    </row>
    <row r="29" spans="2:83">
      <c r="B29" s="24"/>
      <c r="C29" s="3"/>
      <c r="D29" s="25"/>
      <c r="E29" s="25"/>
      <c r="F29" s="25"/>
      <c r="G29" s="25"/>
      <c r="H29" s="25"/>
      <c r="I29" s="25"/>
      <c r="J29" s="25"/>
      <c r="K29" s="25"/>
      <c r="L29" s="25"/>
      <c r="M29" s="26"/>
      <c r="N29" s="3">
        <f>B29*M29</f>
        <v>0</v>
      </c>
      <c r="O29" s="13"/>
      <c r="P29" s="15"/>
      <c r="R29" s="24"/>
      <c r="S29" s="3"/>
      <c r="T29" s="25"/>
      <c r="U29" s="25"/>
      <c r="V29" s="25"/>
      <c r="W29" s="25"/>
      <c r="X29" s="25"/>
      <c r="Y29" s="25"/>
      <c r="Z29" s="25"/>
      <c r="AA29" s="25"/>
      <c r="AB29" s="25"/>
      <c r="AC29" s="26"/>
      <c r="AD29" s="3">
        <f>R29*AC29</f>
        <v>0</v>
      </c>
      <c r="AE29" s="13"/>
      <c r="AF29" s="15"/>
      <c r="AH29" s="24"/>
      <c r="AI29" s="3"/>
      <c r="AJ29" s="25"/>
      <c r="AK29" s="25"/>
      <c r="AL29" s="25"/>
      <c r="AM29" s="25"/>
      <c r="AN29" s="25"/>
      <c r="AO29" s="25"/>
      <c r="AP29" s="25"/>
      <c r="AQ29" s="25"/>
      <c r="AR29" s="25"/>
      <c r="AS29" s="26"/>
      <c r="AT29" s="3">
        <f>AH29*AS29</f>
        <v>0</v>
      </c>
      <c r="AU29" s="13"/>
      <c r="AV29" s="15"/>
      <c r="AX29" s="24"/>
      <c r="AY29" s="3"/>
      <c r="AZ29" s="25"/>
      <c r="BA29" s="25"/>
      <c r="BB29" s="25"/>
      <c r="BC29" s="25"/>
      <c r="BD29" s="25"/>
      <c r="BE29" s="25"/>
      <c r="BF29" s="25"/>
      <c r="BG29" s="25"/>
      <c r="BH29" s="25"/>
      <c r="BI29" s="26"/>
      <c r="BJ29" s="3">
        <f>AX29*BI29</f>
        <v>0</v>
      </c>
      <c r="BK29" s="13"/>
      <c r="BL29" s="15"/>
      <c r="BN29" s="24"/>
      <c r="BO29" s="3"/>
      <c r="BP29" s="25"/>
      <c r="BQ29" s="25"/>
      <c r="BR29" s="25"/>
      <c r="BS29" s="25"/>
      <c r="BT29" s="25"/>
      <c r="BU29" s="25"/>
      <c r="BV29" s="25"/>
      <c r="BW29" s="25"/>
      <c r="BX29" s="25"/>
      <c r="BY29" s="26"/>
      <c r="BZ29" s="3">
        <f>BN29*BY29</f>
        <v>0</v>
      </c>
      <c r="CA29" s="13"/>
      <c r="CB29" s="15"/>
    </row>
    <row r="30" spans="2:83">
      <c r="B30" s="24"/>
      <c r="C30" s="3"/>
      <c r="D30" s="25"/>
      <c r="E30" s="25"/>
      <c r="F30" s="25"/>
      <c r="G30" s="25"/>
      <c r="H30" s="25"/>
      <c r="I30" s="25"/>
      <c r="J30" s="25"/>
      <c r="K30" s="25"/>
      <c r="L30" s="25"/>
      <c r="M30" s="26"/>
      <c r="N30" s="3">
        <f>B30*M30</f>
        <v>0</v>
      </c>
      <c r="O30" s="13"/>
      <c r="P30" s="15"/>
      <c r="R30" s="24"/>
      <c r="S30" s="3"/>
      <c r="T30" s="25"/>
      <c r="U30" s="25"/>
      <c r="V30" s="25"/>
      <c r="W30" s="25"/>
      <c r="X30" s="25"/>
      <c r="Y30" s="25"/>
      <c r="Z30" s="25"/>
      <c r="AA30" s="25"/>
      <c r="AB30" s="25"/>
      <c r="AC30" s="26"/>
      <c r="AD30" s="3">
        <f>R30*AC30</f>
        <v>0</v>
      </c>
      <c r="AE30" s="13"/>
      <c r="AF30" s="15"/>
      <c r="AH30" s="24"/>
      <c r="AI30" s="3"/>
      <c r="AJ30" s="25"/>
      <c r="AK30" s="25"/>
      <c r="AL30" s="25"/>
      <c r="AM30" s="25"/>
      <c r="AN30" s="25"/>
      <c r="AO30" s="25"/>
      <c r="AP30" s="25"/>
      <c r="AQ30" s="25"/>
      <c r="AR30" s="25"/>
      <c r="AS30" s="26"/>
      <c r="AT30" s="3">
        <f>AH30*AS30</f>
        <v>0</v>
      </c>
      <c r="AU30" s="13"/>
      <c r="AV30" s="15"/>
      <c r="AX30" s="24"/>
      <c r="AY30" s="3"/>
      <c r="AZ30" s="25"/>
      <c r="BA30" s="25"/>
      <c r="BB30" s="25"/>
      <c r="BC30" s="25"/>
      <c r="BD30" s="25"/>
      <c r="BE30" s="25"/>
      <c r="BF30" s="25"/>
      <c r="BG30" s="25"/>
      <c r="BH30" s="25"/>
      <c r="BI30" s="26"/>
      <c r="BJ30" s="3">
        <f>AX30*BI30</f>
        <v>0</v>
      </c>
      <c r="BK30" s="13"/>
      <c r="BL30" s="15"/>
      <c r="BN30" s="24"/>
      <c r="BO30" s="3"/>
      <c r="BP30" s="25"/>
      <c r="BQ30" s="25"/>
      <c r="BR30" s="25"/>
      <c r="BS30" s="25"/>
      <c r="BT30" s="25"/>
      <c r="BU30" s="25"/>
      <c r="BV30" s="25"/>
      <c r="BW30" s="25"/>
      <c r="BX30" s="25"/>
      <c r="BY30" s="26"/>
      <c r="BZ30" s="3">
        <f>BN30*BY30</f>
        <v>0</v>
      </c>
      <c r="CA30" s="13"/>
      <c r="CB30" s="15"/>
    </row>
    <row r="31" spans="2:83" ht="13.8" thickBot="1">
      <c r="B31" s="27"/>
      <c r="C31" s="28"/>
      <c r="D31" s="29"/>
      <c r="E31" s="29"/>
      <c r="F31" s="29"/>
      <c r="G31" s="29"/>
      <c r="H31" s="29"/>
      <c r="I31" s="29"/>
      <c r="J31" s="29"/>
      <c r="K31" s="29"/>
      <c r="L31" s="29"/>
      <c r="M31" s="30"/>
      <c r="N31" s="28">
        <f>B31*M31</f>
        <v>0</v>
      </c>
      <c r="O31" s="16"/>
      <c r="P31" s="17"/>
      <c r="R31" s="27"/>
      <c r="S31" s="28"/>
      <c r="T31" s="29"/>
      <c r="U31" s="29"/>
      <c r="V31" s="29"/>
      <c r="W31" s="29"/>
      <c r="X31" s="29"/>
      <c r="Y31" s="29"/>
      <c r="Z31" s="29"/>
      <c r="AA31" s="29"/>
      <c r="AB31" s="29"/>
      <c r="AC31" s="30"/>
      <c r="AD31" s="28">
        <f>R31*AC31</f>
        <v>0</v>
      </c>
      <c r="AE31" s="16"/>
      <c r="AF31" s="17"/>
      <c r="AH31" s="27"/>
      <c r="AI31" s="28"/>
      <c r="AJ31" s="29"/>
      <c r="AK31" s="29"/>
      <c r="AL31" s="29"/>
      <c r="AM31" s="29"/>
      <c r="AN31" s="29"/>
      <c r="AO31" s="29"/>
      <c r="AP31" s="29"/>
      <c r="AQ31" s="29"/>
      <c r="AR31" s="29"/>
      <c r="AS31" s="30"/>
      <c r="AT31" s="28">
        <f>AH31*AS31</f>
        <v>0</v>
      </c>
      <c r="AU31" s="16"/>
      <c r="AV31" s="17"/>
      <c r="AX31" s="27"/>
      <c r="AY31" s="28"/>
      <c r="AZ31" s="29"/>
      <c r="BA31" s="29"/>
      <c r="BB31" s="29"/>
      <c r="BC31" s="29"/>
      <c r="BD31" s="29"/>
      <c r="BE31" s="29"/>
      <c r="BF31" s="29"/>
      <c r="BG31" s="29"/>
      <c r="BH31" s="29"/>
      <c r="BI31" s="30"/>
      <c r="BJ31" s="28">
        <f>AX31*BI31</f>
        <v>0</v>
      </c>
      <c r="BK31" s="16"/>
      <c r="BL31" s="17"/>
      <c r="BN31" s="27"/>
      <c r="BO31" s="28"/>
      <c r="BP31" s="29"/>
      <c r="BQ31" s="29"/>
      <c r="BR31" s="29"/>
      <c r="BS31" s="29"/>
      <c r="BT31" s="29"/>
      <c r="BU31" s="29"/>
      <c r="BV31" s="29"/>
      <c r="BW31" s="29"/>
      <c r="BX31" s="29"/>
      <c r="BY31" s="30"/>
      <c r="BZ31" s="28">
        <f>BN31*BY31</f>
        <v>0</v>
      </c>
      <c r="CA31" s="16"/>
      <c r="CB31" s="17"/>
    </row>
    <row r="32" spans="2:83">
      <c r="B32" s="18" t="s">
        <v>3</v>
      </c>
      <c r="C32" s="21" t="s">
        <v>17</v>
      </c>
      <c r="D32" s="50"/>
      <c r="E32" s="20" t="s">
        <v>6</v>
      </c>
      <c r="F32" s="231" t="s">
        <v>18</v>
      </c>
      <c r="G32" s="232"/>
      <c r="H32" s="233"/>
      <c r="I32" s="231" t="s">
        <v>19</v>
      </c>
      <c r="J32" s="233"/>
      <c r="K32" s="231" t="s">
        <v>20</v>
      </c>
      <c r="L32" s="233"/>
      <c r="M32" s="21" t="s">
        <v>14</v>
      </c>
      <c r="N32" s="19" t="s">
        <v>15</v>
      </c>
      <c r="O32" s="22" t="s">
        <v>16</v>
      </c>
      <c r="P32" s="23"/>
      <c r="R32" s="18" t="s">
        <v>3</v>
      </c>
      <c r="S32" s="21" t="s">
        <v>17</v>
      </c>
      <c r="T32" s="50"/>
      <c r="U32" s="20" t="s">
        <v>6</v>
      </c>
      <c r="V32" s="231" t="s">
        <v>18</v>
      </c>
      <c r="W32" s="232"/>
      <c r="X32" s="233"/>
      <c r="Y32" s="231" t="s">
        <v>19</v>
      </c>
      <c r="Z32" s="233"/>
      <c r="AA32" s="231" t="s">
        <v>20</v>
      </c>
      <c r="AB32" s="233"/>
      <c r="AC32" s="21" t="s">
        <v>14</v>
      </c>
      <c r="AD32" s="19" t="s">
        <v>15</v>
      </c>
      <c r="AE32" s="22" t="s">
        <v>16</v>
      </c>
      <c r="AF32" s="23"/>
      <c r="AH32" s="18" t="s">
        <v>3</v>
      </c>
      <c r="AI32" s="21" t="s">
        <v>17</v>
      </c>
      <c r="AJ32" s="50"/>
      <c r="AK32" s="20" t="s">
        <v>6</v>
      </c>
      <c r="AL32" s="231" t="s">
        <v>18</v>
      </c>
      <c r="AM32" s="232"/>
      <c r="AN32" s="233"/>
      <c r="AO32" s="231" t="s">
        <v>19</v>
      </c>
      <c r="AP32" s="233"/>
      <c r="AQ32" s="231" t="s">
        <v>20</v>
      </c>
      <c r="AR32" s="233"/>
      <c r="AS32" s="21" t="s">
        <v>14</v>
      </c>
      <c r="AT32" s="19" t="s">
        <v>15</v>
      </c>
      <c r="AU32" s="22" t="s">
        <v>16</v>
      </c>
      <c r="AV32" s="23"/>
      <c r="AX32" s="18" t="s">
        <v>3</v>
      </c>
      <c r="AY32" s="21" t="s">
        <v>17</v>
      </c>
      <c r="AZ32" s="50"/>
      <c r="BA32" s="20" t="s">
        <v>6</v>
      </c>
      <c r="BB32" s="231" t="s">
        <v>18</v>
      </c>
      <c r="BC32" s="232"/>
      <c r="BD32" s="233"/>
      <c r="BE32" s="231" t="s">
        <v>19</v>
      </c>
      <c r="BF32" s="233"/>
      <c r="BG32" s="231" t="s">
        <v>20</v>
      </c>
      <c r="BH32" s="233"/>
      <c r="BI32" s="21" t="s">
        <v>14</v>
      </c>
      <c r="BJ32" s="19" t="s">
        <v>15</v>
      </c>
      <c r="BK32" s="22" t="s">
        <v>16</v>
      </c>
      <c r="BL32" s="23"/>
      <c r="BN32" s="18" t="s">
        <v>3</v>
      </c>
      <c r="BO32" s="21" t="s">
        <v>17</v>
      </c>
      <c r="BP32" s="50"/>
      <c r="BQ32" s="20" t="s">
        <v>6</v>
      </c>
      <c r="BR32" s="231" t="s">
        <v>18</v>
      </c>
      <c r="BS32" s="232"/>
      <c r="BT32" s="233"/>
      <c r="BU32" s="231" t="s">
        <v>19</v>
      </c>
      <c r="BV32" s="233"/>
      <c r="BW32" s="231" t="s">
        <v>20</v>
      </c>
      <c r="BX32" s="233"/>
      <c r="BY32" s="21" t="s">
        <v>14</v>
      </c>
      <c r="BZ32" s="19" t="s">
        <v>15</v>
      </c>
      <c r="CA32" s="22" t="s">
        <v>16</v>
      </c>
      <c r="CB32" s="23"/>
    </row>
    <row r="33" spans="2:80">
      <c r="B33" s="24"/>
      <c r="C33" s="26"/>
      <c r="D33" s="48"/>
      <c r="E33" s="25"/>
      <c r="F33" s="226"/>
      <c r="G33" s="227"/>
      <c r="H33" s="228"/>
      <c r="I33" s="226"/>
      <c r="J33" s="228"/>
      <c r="K33" s="226"/>
      <c r="L33" s="228"/>
      <c r="M33" s="26"/>
      <c r="N33" s="3">
        <f>B33*M33</f>
        <v>0</v>
      </c>
      <c r="O33" s="13"/>
      <c r="P33" s="15"/>
      <c r="R33" s="24"/>
      <c r="S33" s="26"/>
      <c r="T33" s="48"/>
      <c r="U33" s="25"/>
      <c r="V33" s="226"/>
      <c r="W33" s="227"/>
      <c r="X33" s="228"/>
      <c r="Y33" s="226"/>
      <c r="Z33" s="228"/>
      <c r="AA33" s="226"/>
      <c r="AB33" s="228"/>
      <c r="AC33" s="26"/>
      <c r="AD33" s="3">
        <f>R33*AC33</f>
        <v>0</v>
      </c>
      <c r="AE33" s="13"/>
      <c r="AF33" s="15"/>
      <c r="AH33" s="24"/>
      <c r="AI33" s="26"/>
      <c r="AJ33" s="48"/>
      <c r="AK33" s="25"/>
      <c r="AL33" s="226"/>
      <c r="AM33" s="227"/>
      <c r="AN33" s="228"/>
      <c r="AO33" s="226"/>
      <c r="AP33" s="228"/>
      <c r="AQ33" s="226"/>
      <c r="AR33" s="228"/>
      <c r="AS33" s="26"/>
      <c r="AT33" s="3">
        <f>AH33*AS33</f>
        <v>0</v>
      </c>
      <c r="AU33" s="13"/>
      <c r="AV33" s="15"/>
      <c r="AX33" s="24"/>
      <c r="AY33" s="26"/>
      <c r="AZ33" s="48"/>
      <c r="BA33" s="25"/>
      <c r="BB33" s="226"/>
      <c r="BC33" s="227"/>
      <c r="BD33" s="228"/>
      <c r="BE33" s="226"/>
      <c r="BF33" s="228"/>
      <c r="BG33" s="226"/>
      <c r="BH33" s="228"/>
      <c r="BI33" s="26"/>
      <c r="BJ33" s="3">
        <f>AX33*BI33</f>
        <v>0</v>
      </c>
      <c r="BK33" s="13"/>
      <c r="BL33" s="15"/>
      <c r="BN33" s="24"/>
      <c r="BO33" s="26"/>
      <c r="BP33" s="48"/>
      <c r="BQ33" s="25"/>
      <c r="BR33" s="226"/>
      <c r="BS33" s="227"/>
      <c r="BT33" s="228"/>
      <c r="BU33" s="226"/>
      <c r="BV33" s="228"/>
      <c r="BW33" s="226"/>
      <c r="BX33" s="228"/>
      <c r="BY33" s="26"/>
      <c r="BZ33" s="3">
        <f>BN33*BY33</f>
        <v>0</v>
      </c>
      <c r="CA33" s="13"/>
      <c r="CB33" s="15"/>
    </row>
    <row r="34" spans="2:80" ht="13.8" thickBot="1">
      <c r="B34" s="24"/>
      <c r="C34" s="26"/>
      <c r="D34" s="48"/>
      <c r="E34" s="25"/>
      <c r="F34" s="46"/>
      <c r="G34" s="47"/>
      <c r="H34" s="48"/>
      <c r="I34" s="46"/>
      <c r="J34" s="48"/>
      <c r="K34" s="46"/>
      <c r="L34" s="14"/>
      <c r="M34" s="26"/>
      <c r="N34" s="3"/>
      <c r="O34" s="13"/>
      <c r="P34" s="15"/>
      <c r="R34" s="24"/>
      <c r="S34" s="26"/>
      <c r="T34" s="48"/>
      <c r="U34" s="25"/>
      <c r="V34" s="46"/>
      <c r="W34" s="47"/>
      <c r="X34" s="48"/>
      <c r="Y34" s="46"/>
      <c r="Z34" s="48"/>
      <c r="AA34" s="46"/>
      <c r="AB34" s="14"/>
      <c r="AC34" s="26"/>
      <c r="AD34" s="3"/>
      <c r="AE34" s="13"/>
      <c r="AF34" s="15"/>
      <c r="AH34" s="24"/>
      <c r="AI34" s="26"/>
      <c r="AJ34" s="48"/>
      <c r="AK34" s="25"/>
      <c r="AL34" s="46"/>
      <c r="AM34" s="47"/>
      <c r="AN34" s="48"/>
      <c r="AO34" s="46"/>
      <c r="AP34" s="48"/>
      <c r="AQ34" s="46"/>
      <c r="AR34" s="14"/>
      <c r="AS34" s="26"/>
      <c r="AT34" s="3"/>
      <c r="AU34" s="13"/>
      <c r="AV34" s="15"/>
      <c r="AX34" s="24"/>
      <c r="AY34" s="26"/>
      <c r="AZ34" s="48"/>
      <c r="BA34" s="25"/>
      <c r="BB34" s="46"/>
      <c r="BC34" s="47"/>
      <c r="BD34" s="48"/>
      <c r="BE34" s="46"/>
      <c r="BF34" s="48"/>
      <c r="BG34" s="46"/>
      <c r="BH34" s="14"/>
      <c r="BI34" s="26"/>
      <c r="BJ34" s="3"/>
      <c r="BK34" s="13"/>
      <c r="BL34" s="15"/>
      <c r="BN34" s="24"/>
      <c r="BO34" s="26"/>
      <c r="BP34" s="48"/>
      <c r="BQ34" s="25"/>
      <c r="BR34" s="46"/>
      <c r="BS34" s="47"/>
      <c r="BT34" s="48"/>
      <c r="BU34" s="46"/>
      <c r="BV34" s="48"/>
      <c r="BW34" s="46"/>
      <c r="BX34" s="14"/>
      <c r="BY34" s="26"/>
      <c r="BZ34" s="3"/>
      <c r="CA34" s="13"/>
      <c r="CB34" s="15"/>
    </row>
    <row r="35" spans="2:80">
      <c r="B35" s="18" t="s">
        <v>3</v>
      </c>
      <c r="C35" s="31" t="s">
        <v>21</v>
      </c>
      <c r="D35" s="231" t="s">
        <v>22</v>
      </c>
      <c r="E35" s="232"/>
      <c r="F35" s="233"/>
      <c r="G35" s="231" t="s">
        <v>23</v>
      </c>
      <c r="H35" s="233"/>
      <c r="I35" s="231" t="s">
        <v>24</v>
      </c>
      <c r="J35" s="233"/>
      <c r="K35" s="231" t="s">
        <v>25</v>
      </c>
      <c r="L35" s="233"/>
      <c r="M35" s="21" t="s">
        <v>14</v>
      </c>
      <c r="N35" s="19" t="s">
        <v>15</v>
      </c>
      <c r="O35" s="32" t="s">
        <v>16</v>
      </c>
      <c r="P35" s="33"/>
      <c r="R35" s="18" t="s">
        <v>3</v>
      </c>
      <c r="S35" s="31" t="s">
        <v>21</v>
      </c>
      <c r="T35" s="231" t="s">
        <v>22</v>
      </c>
      <c r="U35" s="232"/>
      <c r="V35" s="233"/>
      <c r="W35" s="231" t="s">
        <v>23</v>
      </c>
      <c r="X35" s="233"/>
      <c r="Y35" s="231" t="s">
        <v>24</v>
      </c>
      <c r="Z35" s="233"/>
      <c r="AA35" s="231" t="s">
        <v>25</v>
      </c>
      <c r="AB35" s="233"/>
      <c r="AC35" s="21" t="s">
        <v>14</v>
      </c>
      <c r="AD35" s="19" t="s">
        <v>15</v>
      </c>
      <c r="AE35" s="32" t="s">
        <v>16</v>
      </c>
      <c r="AF35" s="33"/>
      <c r="AH35" s="18" t="s">
        <v>3</v>
      </c>
      <c r="AI35" s="31" t="s">
        <v>21</v>
      </c>
      <c r="AJ35" s="231" t="s">
        <v>22</v>
      </c>
      <c r="AK35" s="232"/>
      <c r="AL35" s="233"/>
      <c r="AM35" s="231" t="s">
        <v>23</v>
      </c>
      <c r="AN35" s="233"/>
      <c r="AO35" s="231" t="s">
        <v>24</v>
      </c>
      <c r="AP35" s="233"/>
      <c r="AQ35" s="231" t="s">
        <v>25</v>
      </c>
      <c r="AR35" s="233"/>
      <c r="AS35" s="21" t="s">
        <v>14</v>
      </c>
      <c r="AT35" s="19" t="s">
        <v>15</v>
      </c>
      <c r="AU35" s="32" t="s">
        <v>16</v>
      </c>
      <c r="AV35" s="33"/>
      <c r="AX35" s="18" t="s">
        <v>3</v>
      </c>
      <c r="AY35" s="31" t="s">
        <v>21</v>
      </c>
      <c r="AZ35" s="231" t="s">
        <v>22</v>
      </c>
      <c r="BA35" s="232"/>
      <c r="BB35" s="233"/>
      <c r="BC35" s="231" t="s">
        <v>23</v>
      </c>
      <c r="BD35" s="233"/>
      <c r="BE35" s="231" t="s">
        <v>24</v>
      </c>
      <c r="BF35" s="233"/>
      <c r="BG35" s="231" t="s">
        <v>25</v>
      </c>
      <c r="BH35" s="233"/>
      <c r="BI35" s="21" t="s">
        <v>14</v>
      </c>
      <c r="BJ35" s="19" t="s">
        <v>15</v>
      </c>
      <c r="BK35" s="32" t="s">
        <v>16</v>
      </c>
      <c r="BL35" s="33"/>
      <c r="BN35" s="18" t="s">
        <v>3</v>
      </c>
      <c r="BO35" s="31" t="s">
        <v>21</v>
      </c>
      <c r="BP35" s="231" t="s">
        <v>22</v>
      </c>
      <c r="BQ35" s="232"/>
      <c r="BR35" s="233"/>
      <c r="BS35" s="231" t="s">
        <v>23</v>
      </c>
      <c r="BT35" s="233"/>
      <c r="BU35" s="231" t="s">
        <v>24</v>
      </c>
      <c r="BV35" s="233"/>
      <c r="BW35" s="231" t="s">
        <v>25</v>
      </c>
      <c r="BX35" s="233"/>
      <c r="BY35" s="21" t="s">
        <v>14</v>
      </c>
      <c r="BZ35" s="19" t="s">
        <v>15</v>
      </c>
      <c r="CA35" s="32" t="s">
        <v>16</v>
      </c>
      <c r="CB35" s="33"/>
    </row>
    <row r="36" spans="2:80">
      <c r="B36" s="24"/>
      <c r="C36" s="3"/>
      <c r="D36" s="226"/>
      <c r="E36" s="227"/>
      <c r="F36" s="228"/>
      <c r="G36" s="226"/>
      <c r="H36" s="228"/>
      <c r="I36" s="226"/>
      <c r="J36" s="228"/>
      <c r="K36" s="226"/>
      <c r="L36" s="228"/>
      <c r="M36" s="26"/>
      <c r="N36" s="3">
        <f>B36*M36</f>
        <v>0</v>
      </c>
      <c r="O36" s="13"/>
      <c r="P36" s="15"/>
      <c r="R36" s="24"/>
      <c r="S36" s="3"/>
      <c r="T36" s="226"/>
      <c r="U36" s="227"/>
      <c r="V36" s="228"/>
      <c r="W36" s="226"/>
      <c r="X36" s="228"/>
      <c r="Y36" s="226"/>
      <c r="Z36" s="228"/>
      <c r="AA36" s="226"/>
      <c r="AB36" s="228"/>
      <c r="AC36" s="26"/>
      <c r="AD36" s="3">
        <f>R36*AC36</f>
        <v>0</v>
      </c>
      <c r="AE36" s="13"/>
      <c r="AF36" s="15"/>
      <c r="AH36" s="24"/>
      <c r="AI36" s="3"/>
      <c r="AJ36" s="226"/>
      <c r="AK36" s="227"/>
      <c r="AL36" s="228"/>
      <c r="AM36" s="226"/>
      <c r="AN36" s="228"/>
      <c r="AO36" s="226"/>
      <c r="AP36" s="228"/>
      <c r="AQ36" s="226"/>
      <c r="AR36" s="228"/>
      <c r="AS36" s="26"/>
      <c r="AT36" s="3">
        <f>AH36*AS36</f>
        <v>0</v>
      </c>
      <c r="AU36" s="13"/>
      <c r="AV36" s="15"/>
      <c r="AX36" s="24"/>
      <c r="AY36" s="3"/>
      <c r="AZ36" s="226"/>
      <c r="BA36" s="227"/>
      <c r="BB36" s="228"/>
      <c r="BC36" s="226"/>
      <c r="BD36" s="228"/>
      <c r="BE36" s="226"/>
      <c r="BF36" s="228"/>
      <c r="BG36" s="226"/>
      <c r="BH36" s="228"/>
      <c r="BI36" s="26"/>
      <c r="BJ36" s="3">
        <f>AX36*BI36</f>
        <v>0</v>
      </c>
      <c r="BK36" s="13"/>
      <c r="BL36" s="15"/>
      <c r="BN36" s="24"/>
      <c r="BO36" s="3"/>
      <c r="BP36" s="226"/>
      <c r="BQ36" s="227"/>
      <c r="BR36" s="228"/>
      <c r="BS36" s="226"/>
      <c r="BT36" s="228"/>
      <c r="BU36" s="226"/>
      <c r="BV36" s="228"/>
      <c r="BW36" s="226"/>
      <c r="BX36" s="228"/>
      <c r="BY36" s="26"/>
      <c r="BZ36" s="3">
        <f>BN36*BY36</f>
        <v>0</v>
      </c>
      <c r="CA36" s="13"/>
      <c r="CB36" s="15"/>
    </row>
    <row r="37" spans="2:80">
      <c r="B37" s="24"/>
      <c r="C37" s="3"/>
      <c r="D37" s="229"/>
      <c r="E37" s="237"/>
      <c r="F37" s="230"/>
      <c r="G37" s="229"/>
      <c r="H37" s="230"/>
      <c r="I37" s="229"/>
      <c r="J37" s="230"/>
      <c r="K37" s="229"/>
      <c r="L37" s="230"/>
      <c r="M37" s="26"/>
      <c r="N37" s="3">
        <f>B37*M37</f>
        <v>0</v>
      </c>
      <c r="O37" s="13"/>
      <c r="P37" s="15"/>
      <c r="R37" s="24"/>
      <c r="S37" s="3"/>
      <c r="T37" s="229"/>
      <c r="U37" s="237"/>
      <c r="V37" s="230"/>
      <c r="W37" s="229"/>
      <c r="X37" s="230"/>
      <c r="Y37" s="229"/>
      <c r="Z37" s="230"/>
      <c r="AA37" s="229"/>
      <c r="AB37" s="230"/>
      <c r="AC37" s="26"/>
      <c r="AD37" s="3">
        <f>R37*AC37</f>
        <v>0</v>
      </c>
      <c r="AE37" s="13"/>
      <c r="AF37" s="15"/>
      <c r="AH37" s="24"/>
      <c r="AI37" s="3"/>
      <c r="AJ37" s="229"/>
      <c r="AK37" s="237"/>
      <c r="AL37" s="230"/>
      <c r="AM37" s="229"/>
      <c r="AN37" s="230"/>
      <c r="AO37" s="229"/>
      <c r="AP37" s="230"/>
      <c r="AQ37" s="229"/>
      <c r="AR37" s="230"/>
      <c r="AS37" s="26"/>
      <c r="AT37" s="3">
        <f>AH37*AS37</f>
        <v>0</v>
      </c>
      <c r="AU37" s="13"/>
      <c r="AV37" s="15"/>
      <c r="AX37" s="24"/>
      <c r="AY37" s="3"/>
      <c r="AZ37" s="229"/>
      <c r="BA37" s="237"/>
      <c r="BB37" s="230"/>
      <c r="BC37" s="229"/>
      <c r="BD37" s="230"/>
      <c r="BE37" s="229"/>
      <c r="BF37" s="230"/>
      <c r="BG37" s="229"/>
      <c r="BH37" s="230"/>
      <c r="BI37" s="26"/>
      <c r="BJ37" s="3">
        <f>AX37*BI37</f>
        <v>0</v>
      </c>
      <c r="BK37" s="13"/>
      <c r="BL37" s="15"/>
      <c r="BN37" s="24"/>
      <c r="BO37" s="3"/>
      <c r="BP37" s="229"/>
      <c r="BQ37" s="237"/>
      <c r="BR37" s="230"/>
      <c r="BS37" s="229"/>
      <c r="BT37" s="230"/>
      <c r="BU37" s="229"/>
      <c r="BV37" s="230"/>
      <c r="BW37" s="229"/>
      <c r="BX37" s="230"/>
      <c r="BY37" s="26"/>
      <c r="BZ37" s="3">
        <f>BN37*BY37</f>
        <v>0</v>
      </c>
      <c r="CA37" s="13"/>
      <c r="CB37" s="15"/>
    </row>
    <row r="38" spans="2:80">
      <c r="B38" s="24"/>
      <c r="C38" s="3"/>
      <c r="D38" s="229"/>
      <c r="E38" s="237"/>
      <c r="F38" s="230"/>
      <c r="G38" s="229"/>
      <c r="H38" s="230"/>
      <c r="I38" s="229"/>
      <c r="J38" s="230"/>
      <c r="K38" s="229"/>
      <c r="L38" s="230"/>
      <c r="M38" s="26"/>
      <c r="N38" s="3">
        <f>B38*M38</f>
        <v>0</v>
      </c>
      <c r="O38" s="13"/>
      <c r="P38" s="15"/>
      <c r="R38" s="24"/>
      <c r="S38" s="3"/>
      <c r="T38" s="229"/>
      <c r="U38" s="237"/>
      <c r="V38" s="230"/>
      <c r="W38" s="229"/>
      <c r="X38" s="230"/>
      <c r="Y38" s="229"/>
      <c r="Z38" s="230"/>
      <c r="AA38" s="229"/>
      <c r="AB38" s="230"/>
      <c r="AC38" s="26"/>
      <c r="AD38" s="3">
        <f>R38*AC38</f>
        <v>0</v>
      </c>
      <c r="AE38" s="13"/>
      <c r="AF38" s="15"/>
      <c r="AH38" s="24"/>
      <c r="AI38" s="3"/>
      <c r="AJ38" s="229"/>
      <c r="AK38" s="237"/>
      <c r="AL38" s="230"/>
      <c r="AM38" s="229"/>
      <c r="AN38" s="230"/>
      <c r="AO38" s="229"/>
      <c r="AP38" s="230"/>
      <c r="AQ38" s="229"/>
      <c r="AR38" s="230"/>
      <c r="AS38" s="26"/>
      <c r="AT38" s="3">
        <f>AH38*AS38</f>
        <v>0</v>
      </c>
      <c r="AU38" s="13"/>
      <c r="AV38" s="15"/>
      <c r="AX38" s="24"/>
      <c r="AY38" s="3"/>
      <c r="AZ38" s="229"/>
      <c r="BA38" s="237"/>
      <c r="BB38" s="230"/>
      <c r="BC38" s="229"/>
      <c r="BD38" s="230"/>
      <c r="BE38" s="229"/>
      <c r="BF38" s="230"/>
      <c r="BG38" s="229"/>
      <c r="BH38" s="230"/>
      <c r="BI38" s="26"/>
      <c r="BJ38" s="3">
        <f>AX38*BI38</f>
        <v>0</v>
      </c>
      <c r="BK38" s="13"/>
      <c r="BL38" s="15"/>
      <c r="BN38" s="24"/>
      <c r="BO38" s="3"/>
      <c r="BP38" s="229"/>
      <c r="BQ38" s="237"/>
      <c r="BR38" s="230"/>
      <c r="BS38" s="229"/>
      <c r="BT38" s="230"/>
      <c r="BU38" s="229"/>
      <c r="BV38" s="230"/>
      <c r="BW38" s="229"/>
      <c r="BX38" s="230"/>
      <c r="BY38" s="26"/>
      <c r="BZ38" s="3">
        <f>BN38*BY38</f>
        <v>0</v>
      </c>
      <c r="CA38" s="13"/>
      <c r="CB38" s="15"/>
    </row>
    <row r="39" spans="2:80">
      <c r="B39" s="24"/>
      <c r="C39" s="34"/>
      <c r="D39" s="229"/>
      <c r="E39" s="237"/>
      <c r="F39" s="230"/>
      <c r="G39" s="229"/>
      <c r="H39" s="230"/>
      <c r="I39" s="229"/>
      <c r="J39" s="230"/>
      <c r="K39" s="229"/>
      <c r="L39" s="230"/>
      <c r="M39" s="26"/>
      <c r="N39" s="3">
        <f>B39*M39</f>
        <v>0</v>
      </c>
      <c r="O39" s="13"/>
      <c r="P39" s="15"/>
      <c r="R39" s="24"/>
      <c r="S39" s="34"/>
      <c r="T39" s="229"/>
      <c r="U39" s="237"/>
      <c r="V39" s="230"/>
      <c r="W39" s="229"/>
      <c r="X39" s="230"/>
      <c r="Y39" s="229"/>
      <c r="Z39" s="230"/>
      <c r="AA39" s="229"/>
      <c r="AB39" s="230"/>
      <c r="AC39" s="26"/>
      <c r="AD39" s="3">
        <f>R39*AC39</f>
        <v>0</v>
      </c>
      <c r="AE39" s="13"/>
      <c r="AF39" s="15"/>
      <c r="AH39" s="24"/>
      <c r="AI39" s="34"/>
      <c r="AJ39" s="229"/>
      <c r="AK39" s="237"/>
      <c r="AL39" s="230"/>
      <c r="AM39" s="229"/>
      <c r="AN39" s="230"/>
      <c r="AO39" s="229"/>
      <c r="AP39" s="230"/>
      <c r="AQ39" s="229"/>
      <c r="AR39" s="230"/>
      <c r="AS39" s="26"/>
      <c r="AT39" s="3">
        <f>AH39*AS39</f>
        <v>0</v>
      </c>
      <c r="AU39" s="13"/>
      <c r="AV39" s="15"/>
      <c r="AX39" s="24"/>
      <c r="AY39" s="34"/>
      <c r="AZ39" s="229"/>
      <c r="BA39" s="237"/>
      <c r="BB39" s="230"/>
      <c r="BC39" s="229"/>
      <c r="BD39" s="230"/>
      <c r="BE39" s="229"/>
      <c r="BF39" s="230"/>
      <c r="BG39" s="229"/>
      <c r="BH39" s="230"/>
      <c r="BI39" s="26"/>
      <c r="BJ39" s="3">
        <f>AX39*BI39</f>
        <v>0</v>
      </c>
      <c r="BK39" s="13"/>
      <c r="BL39" s="15"/>
      <c r="BN39" s="24"/>
      <c r="BO39" s="34"/>
      <c r="BP39" s="229"/>
      <c r="BQ39" s="237"/>
      <c r="BR39" s="230"/>
      <c r="BS39" s="229"/>
      <c r="BT39" s="230"/>
      <c r="BU39" s="229"/>
      <c r="BV39" s="230"/>
      <c r="BW39" s="229"/>
      <c r="BX39" s="230"/>
      <c r="BY39" s="26"/>
      <c r="BZ39" s="3">
        <f>BN39*BY39</f>
        <v>0</v>
      </c>
      <c r="CA39" s="13"/>
      <c r="CB39" s="15"/>
    </row>
    <row r="40" spans="2:80" ht="13.8" thickBot="1">
      <c r="B40" s="24"/>
      <c r="C40" s="3"/>
      <c r="D40" s="234"/>
      <c r="E40" s="235"/>
      <c r="F40" s="236"/>
      <c r="G40" s="229"/>
      <c r="H40" s="230"/>
      <c r="I40" s="229"/>
      <c r="J40" s="230"/>
      <c r="K40" s="229"/>
      <c r="L40" s="230"/>
      <c r="M40" s="26"/>
      <c r="N40" s="3"/>
      <c r="O40" s="13"/>
      <c r="P40" s="15"/>
      <c r="R40" s="24"/>
      <c r="S40" s="3"/>
      <c r="T40" s="234"/>
      <c r="U40" s="235"/>
      <c r="V40" s="236"/>
      <c r="W40" s="229"/>
      <c r="X40" s="230"/>
      <c r="Y40" s="229"/>
      <c r="Z40" s="230"/>
      <c r="AA40" s="229"/>
      <c r="AB40" s="230"/>
      <c r="AC40" s="26"/>
      <c r="AD40" s="3"/>
      <c r="AE40" s="13"/>
      <c r="AF40" s="15"/>
      <c r="AH40" s="24"/>
      <c r="AI40" s="3"/>
      <c r="AJ40" s="234"/>
      <c r="AK40" s="235"/>
      <c r="AL40" s="236"/>
      <c r="AM40" s="229"/>
      <c r="AN40" s="230"/>
      <c r="AO40" s="229"/>
      <c r="AP40" s="230"/>
      <c r="AQ40" s="229"/>
      <c r="AR40" s="230"/>
      <c r="AS40" s="26"/>
      <c r="AT40" s="3"/>
      <c r="AU40" s="13"/>
      <c r="AV40" s="15"/>
      <c r="AX40" s="24"/>
      <c r="AY40" s="3"/>
      <c r="AZ40" s="234"/>
      <c r="BA40" s="235"/>
      <c r="BB40" s="236"/>
      <c r="BC40" s="229"/>
      <c r="BD40" s="230"/>
      <c r="BE40" s="229"/>
      <c r="BF40" s="230"/>
      <c r="BG40" s="229"/>
      <c r="BH40" s="230"/>
      <c r="BI40" s="26"/>
      <c r="BJ40" s="3"/>
      <c r="BK40" s="13"/>
      <c r="BL40" s="15"/>
      <c r="BN40" s="24"/>
      <c r="BO40" s="3"/>
      <c r="BP40" s="234"/>
      <c r="BQ40" s="235"/>
      <c r="BR40" s="236"/>
      <c r="BS40" s="229"/>
      <c r="BT40" s="230"/>
      <c r="BU40" s="229"/>
      <c r="BV40" s="230"/>
      <c r="BW40" s="229"/>
      <c r="BX40" s="230"/>
      <c r="BY40" s="26"/>
      <c r="BZ40" s="3"/>
      <c r="CA40" s="13"/>
      <c r="CB40" s="15"/>
    </row>
    <row r="41" spans="2:80">
      <c r="B41" s="18" t="s">
        <v>3</v>
      </c>
      <c r="C41" s="35" t="s">
        <v>27</v>
      </c>
      <c r="D41" s="35" t="s">
        <v>26</v>
      </c>
      <c r="E41" s="32"/>
      <c r="F41" s="49"/>
      <c r="G41" s="32"/>
      <c r="H41" s="49"/>
      <c r="I41" s="32"/>
      <c r="J41" s="49"/>
      <c r="K41" s="32"/>
      <c r="L41" s="36"/>
      <c r="M41" s="22" t="s">
        <v>14</v>
      </c>
      <c r="N41" s="19" t="s">
        <v>15</v>
      </c>
      <c r="O41" s="32" t="s">
        <v>16</v>
      </c>
      <c r="P41" s="33"/>
      <c r="R41" s="18" t="s">
        <v>3</v>
      </c>
      <c r="S41" s="35" t="s">
        <v>27</v>
      </c>
      <c r="T41" s="35" t="s">
        <v>26</v>
      </c>
      <c r="U41" s="32"/>
      <c r="V41" s="49"/>
      <c r="W41" s="32"/>
      <c r="X41" s="49"/>
      <c r="Y41" s="32"/>
      <c r="Z41" s="49"/>
      <c r="AA41" s="32"/>
      <c r="AB41" s="36"/>
      <c r="AC41" s="22" t="s">
        <v>14</v>
      </c>
      <c r="AD41" s="19" t="s">
        <v>15</v>
      </c>
      <c r="AE41" s="32" t="s">
        <v>16</v>
      </c>
      <c r="AF41" s="33"/>
      <c r="AH41" s="18" t="s">
        <v>3</v>
      </c>
      <c r="AI41" s="35" t="s">
        <v>27</v>
      </c>
      <c r="AJ41" s="35" t="s">
        <v>26</v>
      </c>
      <c r="AK41" s="32"/>
      <c r="AL41" s="49"/>
      <c r="AM41" s="32"/>
      <c r="AN41" s="49"/>
      <c r="AO41" s="32"/>
      <c r="AP41" s="49"/>
      <c r="AQ41" s="32"/>
      <c r="AR41" s="36"/>
      <c r="AS41" s="22" t="s">
        <v>14</v>
      </c>
      <c r="AT41" s="19" t="s">
        <v>15</v>
      </c>
      <c r="AU41" s="32" t="s">
        <v>16</v>
      </c>
      <c r="AV41" s="33"/>
      <c r="AX41" s="18" t="s">
        <v>3</v>
      </c>
      <c r="AY41" s="35" t="s">
        <v>27</v>
      </c>
      <c r="AZ41" s="35" t="s">
        <v>26</v>
      </c>
      <c r="BA41" s="32"/>
      <c r="BB41" s="49"/>
      <c r="BC41" s="32"/>
      <c r="BD41" s="49"/>
      <c r="BE41" s="32"/>
      <c r="BF41" s="49"/>
      <c r="BG41" s="32"/>
      <c r="BH41" s="36"/>
      <c r="BI41" s="22" t="s">
        <v>14</v>
      </c>
      <c r="BJ41" s="19" t="s">
        <v>15</v>
      </c>
      <c r="BK41" s="32" t="s">
        <v>16</v>
      </c>
      <c r="BL41" s="33"/>
      <c r="BN41" s="18" t="s">
        <v>3</v>
      </c>
      <c r="BO41" s="35" t="s">
        <v>27</v>
      </c>
      <c r="BP41" s="35" t="s">
        <v>26</v>
      </c>
      <c r="BQ41" s="32"/>
      <c r="BR41" s="49"/>
      <c r="BS41" s="32"/>
      <c r="BT41" s="49"/>
      <c r="BU41" s="32"/>
      <c r="BV41" s="49"/>
      <c r="BW41" s="32"/>
      <c r="BX41" s="36"/>
      <c r="BY41" s="22" t="s">
        <v>14</v>
      </c>
      <c r="BZ41" s="19" t="s">
        <v>15</v>
      </c>
      <c r="CA41" s="32" t="s">
        <v>16</v>
      </c>
      <c r="CB41" s="33"/>
    </row>
    <row r="42" spans="2:80">
      <c r="B42" s="24"/>
      <c r="C42" s="26"/>
      <c r="D42" s="43"/>
      <c r="E42" s="41"/>
      <c r="F42" s="41"/>
      <c r="G42" s="41"/>
      <c r="H42" s="41"/>
      <c r="I42" s="41"/>
      <c r="J42" s="41"/>
      <c r="K42" s="41"/>
      <c r="L42" s="42"/>
      <c r="M42" s="13"/>
      <c r="N42" s="3">
        <f>B42*M42</f>
        <v>0</v>
      </c>
      <c r="O42" s="13"/>
      <c r="P42" s="15"/>
      <c r="R42" s="24"/>
      <c r="S42" s="26"/>
      <c r="T42" s="43"/>
      <c r="U42" s="41"/>
      <c r="V42" s="41"/>
      <c r="W42" s="41"/>
      <c r="X42" s="41"/>
      <c r="Y42" s="41"/>
      <c r="Z42" s="41"/>
      <c r="AA42" s="41"/>
      <c r="AB42" s="42"/>
      <c r="AC42" s="13"/>
      <c r="AD42" s="3">
        <f>R42*AC42</f>
        <v>0</v>
      </c>
      <c r="AE42" s="13"/>
      <c r="AF42" s="15"/>
      <c r="AH42" s="24"/>
      <c r="AI42" s="26"/>
      <c r="AJ42" s="43"/>
      <c r="AK42" s="41"/>
      <c r="AL42" s="41"/>
      <c r="AM42" s="41"/>
      <c r="AN42" s="41"/>
      <c r="AO42" s="41"/>
      <c r="AP42" s="41"/>
      <c r="AQ42" s="41"/>
      <c r="AR42" s="42"/>
      <c r="AS42" s="13"/>
      <c r="AT42" s="3">
        <f>AH42*AS42</f>
        <v>0</v>
      </c>
      <c r="AU42" s="13"/>
      <c r="AV42" s="15"/>
      <c r="AX42" s="24"/>
      <c r="AY42" s="26"/>
      <c r="AZ42" s="43"/>
      <c r="BA42" s="41"/>
      <c r="BB42" s="41"/>
      <c r="BC42" s="41"/>
      <c r="BD42" s="41"/>
      <c r="BE42" s="41"/>
      <c r="BF42" s="41"/>
      <c r="BG42" s="41"/>
      <c r="BH42" s="42"/>
      <c r="BI42" s="13"/>
      <c r="BJ42" s="3">
        <f>AX42*BI42</f>
        <v>0</v>
      </c>
      <c r="BK42" s="13"/>
      <c r="BL42" s="15"/>
      <c r="BN42" s="24"/>
      <c r="BO42" s="26"/>
      <c r="BP42" s="43"/>
      <c r="BQ42" s="41"/>
      <c r="BR42" s="41"/>
      <c r="BS42" s="41"/>
      <c r="BT42" s="41"/>
      <c r="BU42" s="41"/>
      <c r="BV42" s="41"/>
      <c r="BW42" s="41"/>
      <c r="BX42" s="42"/>
      <c r="BY42" s="13"/>
      <c r="BZ42" s="3">
        <f>BN42*BY42</f>
        <v>0</v>
      </c>
      <c r="CA42" s="13"/>
      <c r="CB42" s="15"/>
    </row>
    <row r="43" spans="2:80">
      <c r="B43" s="24"/>
      <c r="C43" s="26"/>
      <c r="D43" s="40"/>
      <c r="E43" s="41"/>
      <c r="F43" s="41"/>
      <c r="G43" s="41"/>
      <c r="H43" s="41"/>
      <c r="I43" s="41"/>
      <c r="J43" s="41"/>
      <c r="K43" s="41"/>
      <c r="L43" s="42"/>
      <c r="M43" s="13"/>
      <c r="N43" s="3">
        <f>B43*M43</f>
        <v>0</v>
      </c>
      <c r="O43" s="13"/>
      <c r="P43" s="15"/>
      <c r="R43" s="24"/>
      <c r="S43" s="26"/>
      <c r="T43" s="40"/>
      <c r="U43" s="41"/>
      <c r="V43" s="41"/>
      <c r="W43" s="41"/>
      <c r="X43" s="41"/>
      <c r="Y43" s="41"/>
      <c r="Z43" s="41"/>
      <c r="AA43" s="41"/>
      <c r="AB43" s="42"/>
      <c r="AC43" s="13"/>
      <c r="AD43" s="3">
        <f>R43*AC43</f>
        <v>0</v>
      </c>
      <c r="AE43" s="13"/>
      <c r="AF43" s="15"/>
      <c r="AH43" s="24"/>
      <c r="AI43" s="26"/>
      <c r="AJ43" s="40"/>
      <c r="AK43" s="41"/>
      <c r="AL43" s="41"/>
      <c r="AM43" s="41"/>
      <c r="AN43" s="41"/>
      <c r="AO43" s="41"/>
      <c r="AP43" s="41"/>
      <c r="AQ43" s="41"/>
      <c r="AR43" s="42"/>
      <c r="AS43" s="13"/>
      <c r="AT43" s="3">
        <f>AH43*AS43</f>
        <v>0</v>
      </c>
      <c r="AU43" s="13"/>
      <c r="AV43" s="15"/>
      <c r="AX43" s="24"/>
      <c r="AY43" s="26"/>
      <c r="AZ43" s="40"/>
      <c r="BA43" s="41"/>
      <c r="BB43" s="41"/>
      <c r="BC43" s="41"/>
      <c r="BD43" s="41"/>
      <c r="BE43" s="41"/>
      <c r="BF43" s="41"/>
      <c r="BG43" s="41"/>
      <c r="BH43" s="42"/>
      <c r="BI43" s="13"/>
      <c r="BJ43" s="3">
        <f>AX43*BI43</f>
        <v>0</v>
      </c>
      <c r="BK43" s="13"/>
      <c r="BL43" s="15"/>
      <c r="BN43" s="24"/>
      <c r="BO43" s="26"/>
      <c r="BP43" s="40"/>
      <c r="BQ43" s="41"/>
      <c r="BR43" s="41"/>
      <c r="BS43" s="41"/>
      <c r="BT43" s="41"/>
      <c r="BU43" s="41"/>
      <c r="BV43" s="41"/>
      <c r="BW43" s="41"/>
      <c r="BX43" s="42"/>
      <c r="BY43" s="13"/>
      <c r="BZ43" s="3">
        <f>BN43*BY43</f>
        <v>0</v>
      </c>
      <c r="CA43" s="13"/>
      <c r="CB43" s="15"/>
    </row>
    <row r="44" spans="2:80">
      <c r="B44" s="24"/>
      <c r="C44" s="26"/>
      <c r="D44" s="40"/>
      <c r="E44" s="41"/>
      <c r="F44" s="41"/>
      <c r="G44" s="41"/>
      <c r="H44" s="41"/>
      <c r="I44" s="41"/>
      <c r="J44" s="41"/>
      <c r="K44" s="41"/>
      <c r="L44" s="42"/>
      <c r="M44" s="13"/>
      <c r="N44" s="3">
        <f>B44*M44</f>
        <v>0</v>
      </c>
      <c r="O44" s="13"/>
      <c r="P44" s="15"/>
      <c r="R44" s="24"/>
      <c r="S44" s="26"/>
      <c r="T44" s="40"/>
      <c r="U44" s="41"/>
      <c r="V44" s="41"/>
      <c r="W44" s="41"/>
      <c r="X44" s="41"/>
      <c r="Y44" s="41"/>
      <c r="Z44" s="41"/>
      <c r="AA44" s="41"/>
      <c r="AB44" s="42"/>
      <c r="AC44" s="13"/>
      <c r="AD44" s="3">
        <f>R44*AC44</f>
        <v>0</v>
      </c>
      <c r="AE44" s="13"/>
      <c r="AF44" s="15"/>
      <c r="AH44" s="24"/>
      <c r="AI44" s="26"/>
      <c r="AJ44" s="40"/>
      <c r="AK44" s="41"/>
      <c r="AL44" s="41"/>
      <c r="AM44" s="41"/>
      <c r="AN44" s="41"/>
      <c r="AO44" s="41"/>
      <c r="AP44" s="41"/>
      <c r="AQ44" s="41"/>
      <c r="AR44" s="42"/>
      <c r="AS44" s="13"/>
      <c r="AT44" s="3">
        <f>AH44*AS44</f>
        <v>0</v>
      </c>
      <c r="AU44" s="13"/>
      <c r="AV44" s="15"/>
      <c r="AX44" s="24"/>
      <c r="AY44" s="26"/>
      <c r="AZ44" s="40"/>
      <c r="BA44" s="41"/>
      <c r="BB44" s="41"/>
      <c r="BC44" s="41"/>
      <c r="BD44" s="41"/>
      <c r="BE44" s="41"/>
      <c r="BF44" s="41"/>
      <c r="BG44" s="41"/>
      <c r="BH44" s="42"/>
      <c r="BI44" s="13"/>
      <c r="BJ44" s="3">
        <f>AX44*BI44</f>
        <v>0</v>
      </c>
      <c r="BK44" s="13"/>
      <c r="BL44" s="15"/>
      <c r="BN44" s="24"/>
      <c r="BO44" s="26"/>
      <c r="BP44" s="40"/>
      <c r="BQ44" s="41"/>
      <c r="BR44" s="41"/>
      <c r="BS44" s="41"/>
      <c r="BT44" s="41"/>
      <c r="BU44" s="41"/>
      <c r="BV44" s="41"/>
      <c r="BW44" s="41"/>
      <c r="BX44" s="42"/>
      <c r="BY44" s="13"/>
      <c r="BZ44" s="3">
        <f>BN44*BY44</f>
        <v>0</v>
      </c>
      <c r="CA44" s="13"/>
      <c r="CB44" s="15"/>
    </row>
    <row r="45" spans="2:80">
      <c r="B45" s="24"/>
      <c r="C45" s="26"/>
      <c r="D45" s="40"/>
      <c r="E45" s="41"/>
      <c r="F45" s="41"/>
      <c r="G45" s="41"/>
      <c r="H45" s="41"/>
      <c r="I45" s="41"/>
      <c r="J45" s="41"/>
      <c r="K45" s="41"/>
      <c r="L45" s="42"/>
      <c r="M45" s="13"/>
      <c r="N45" s="3">
        <f>B45*M45</f>
        <v>0</v>
      </c>
      <c r="O45" s="13"/>
      <c r="P45" s="15"/>
      <c r="R45" s="24"/>
      <c r="S45" s="26"/>
      <c r="T45" s="40"/>
      <c r="U45" s="41"/>
      <c r="V45" s="41"/>
      <c r="W45" s="41"/>
      <c r="X45" s="41"/>
      <c r="Y45" s="41"/>
      <c r="Z45" s="41"/>
      <c r="AA45" s="41"/>
      <c r="AB45" s="42"/>
      <c r="AC45" s="13"/>
      <c r="AD45" s="3">
        <f>R45*AC45</f>
        <v>0</v>
      </c>
      <c r="AE45" s="13"/>
      <c r="AF45" s="15"/>
      <c r="AH45" s="24"/>
      <c r="AI45" s="26"/>
      <c r="AJ45" s="40"/>
      <c r="AK45" s="41"/>
      <c r="AL45" s="41"/>
      <c r="AM45" s="41"/>
      <c r="AN45" s="41"/>
      <c r="AO45" s="41"/>
      <c r="AP45" s="41"/>
      <c r="AQ45" s="41"/>
      <c r="AR45" s="42"/>
      <c r="AS45" s="13"/>
      <c r="AT45" s="3">
        <f>AH45*AS45</f>
        <v>0</v>
      </c>
      <c r="AU45" s="13"/>
      <c r="AV45" s="15"/>
      <c r="AX45" s="24"/>
      <c r="AY45" s="26"/>
      <c r="AZ45" s="40"/>
      <c r="BA45" s="41"/>
      <c r="BB45" s="41"/>
      <c r="BC45" s="41"/>
      <c r="BD45" s="41"/>
      <c r="BE45" s="41"/>
      <c r="BF45" s="41"/>
      <c r="BG45" s="41"/>
      <c r="BH45" s="42"/>
      <c r="BI45" s="13"/>
      <c r="BJ45" s="3">
        <f>AX45*BI45</f>
        <v>0</v>
      </c>
      <c r="BK45" s="13"/>
      <c r="BL45" s="15"/>
      <c r="BN45" s="24"/>
      <c r="BO45" s="26"/>
      <c r="BP45" s="40"/>
      <c r="BQ45" s="41"/>
      <c r="BR45" s="41"/>
      <c r="BS45" s="41"/>
      <c r="BT45" s="41"/>
      <c r="BU45" s="41"/>
      <c r="BV45" s="41"/>
      <c r="BW45" s="41"/>
      <c r="BX45" s="42"/>
      <c r="BY45" s="13"/>
      <c r="BZ45" s="3">
        <f>BN45*BY45</f>
        <v>0</v>
      </c>
      <c r="CA45" s="13"/>
      <c r="CB45" s="15"/>
    </row>
    <row r="46" spans="2:80" ht="13.8" thickBot="1">
      <c r="B46" s="27"/>
      <c r="C46" s="30"/>
      <c r="D46" s="37"/>
      <c r="E46" s="38"/>
      <c r="F46" s="38"/>
      <c r="G46" s="38"/>
      <c r="H46" s="38"/>
      <c r="I46" s="38"/>
      <c r="J46" s="38"/>
      <c r="K46" s="38"/>
      <c r="L46" s="39"/>
      <c r="M46" s="16"/>
      <c r="N46" s="28"/>
      <c r="O46" s="16"/>
      <c r="P46" s="17"/>
      <c r="R46" s="27"/>
      <c r="S46" s="30"/>
      <c r="T46" s="37"/>
      <c r="U46" s="38"/>
      <c r="V46" s="38"/>
      <c r="W46" s="38"/>
      <c r="X46" s="38"/>
      <c r="Y46" s="38"/>
      <c r="Z46" s="38"/>
      <c r="AA46" s="38"/>
      <c r="AB46" s="39"/>
      <c r="AC46" s="16"/>
      <c r="AD46" s="28"/>
      <c r="AE46" s="16"/>
      <c r="AF46" s="17"/>
      <c r="AH46" s="27"/>
      <c r="AI46" s="30"/>
      <c r="AJ46" s="37"/>
      <c r="AK46" s="38"/>
      <c r="AL46" s="38"/>
      <c r="AM46" s="38"/>
      <c r="AN46" s="38"/>
      <c r="AO46" s="38"/>
      <c r="AP46" s="38"/>
      <c r="AQ46" s="38"/>
      <c r="AR46" s="39"/>
      <c r="AS46" s="16"/>
      <c r="AT46" s="28"/>
      <c r="AU46" s="16"/>
      <c r="AV46" s="17"/>
      <c r="AX46" s="27"/>
      <c r="AY46" s="30"/>
      <c r="AZ46" s="37"/>
      <c r="BA46" s="38"/>
      <c r="BB46" s="38"/>
      <c r="BC46" s="38"/>
      <c r="BD46" s="38"/>
      <c r="BE46" s="38"/>
      <c r="BF46" s="38"/>
      <c r="BG46" s="38"/>
      <c r="BH46" s="39"/>
      <c r="BI46" s="16"/>
      <c r="BJ46" s="28"/>
      <c r="BK46" s="16"/>
      <c r="BL46" s="17"/>
      <c r="BN46" s="27"/>
      <c r="BO46" s="30"/>
      <c r="BP46" s="37"/>
      <c r="BQ46" s="38"/>
      <c r="BR46" s="38"/>
      <c r="BS46" s="38"/>
      <c r="BT46" s="38"/>
      <c r="BU46" s="38"/>
      <c r="BV46" s="38"/>
      <c r="BW46" s="38"/>
      <c r="BX46" s="39"/>
      <c r="BY46" s="16"/>
      <c r="BZ46" s="28"/>
      <c r="CA46" s="16"/>
      <c r="CB46" s="17"/>
    </row>
    <row r="47" spans="2:80" ht="13.8" thickBot="1"/>
    <row r="48" spans="2:80">
      <c r="R48" s="6" t="s">
        <v>0</v>
      </c>
      <c r="S48" s="221"/>
      <c r="T48" s="221"/>
      <c r="U48" s="222"/>
      <c r="V48" s="9" t="s">
        <v>1</v>
      </c>
      <c r="W48" s="8"/>
      <c r="X48" s="8"/>
      <c r="Y48" s="8"/>
      <c r="Z48" s="8"/>
      <c r="AA48" s="8"/>
      <c r="AB48" s="10"/>
      <c r="AC48" s="7"/>
      <c r="AD48" s="7"/>
      <c r="AE48" s="7" t="s">
        <v>2</v>
      </c>
      <c r="AF48" s="11">
        <f>SUM(AD51:AD68)</f>
        <v>0</v>
      </c>
      <c r="AH48" s="6" t="s">
        <v>0</v>
      </c>
      <c r="AI48" s="221"/>
      <c r="AJ48" s="221"/>
      <c r="AK48" s="222"/>
      <c r="AL48" s="9" t="s">
        <v>1</v>
      </c>
      <c r="AM48" s="8"/>
      <c r="AN48" s="8"/>
      <c r="AO48" s="8"/>
      <c r="AP48" s="8"/>
      <c r="AQ48" s="8"/>
      <c r="AR48" s="10"/>
      <c r="AS48" s="7"/>
      <c r="AT48" s="7"/>
      <c r="AU48" s="7" t="s">
        <v>2</v>
      </c>
      <c r="AV48" s="11">
        <f>SUM(AT51:AT68)</f>
        <v>0</v>
      </c>
      <c r="AX48" s="6" t="s">
        <v>0</v>
      </c>
      <c r="AY48" s="221"/>
      <c r="AZ48" s="221"/>
      <c r="BA48" s="222"/>
      <c r="BB48" s="9" t="s">
        <v>1</v>
      </c>
      <c r="BC48" s="8"/>
      <c r="BD48" s="8"/>
      <c r="BE48" s="8"/>
      <c r="BF48" s="8"/>
      <c r="BG48" s="8"/>
      <c r="BH48" s="10"/>
      <c r="BI48" s="7"/>
      <c r="BJ48" s="7"/>
      <c r="BK48" s="7" t="s">
        <v>2</v>
      </c>
      <c r="BL48" s="11">
        <f>SUM(BJ51:BJ68)</f>
        <v>0</v>
      </c>
      <c r="BN48" s="6" t="s">
        <v>0</v>
      </c>
      <c r="BO48" s="221"/>
      <c r="BP48" s="221"/>
      <c r="BQ48" s="222"/>
      <c r="BR48" s="9" t="s">
        <v>1</v>
      </c>
      <c r="BS48" s="8"/>
      <c r="BT48" s="8"/>
      <c r="BU48" s="8"/>
      <c r="BV48" s="8"/>
      <c r="BW48" s="8"/>
      <c r="BX48" s="10"/>
      <c r="BY48" s="7"/>
      <c r="BZ48" s="7"/>
      <c r="CA48" s="7" t="s">
        <v>2</v>
      </c>
      <c r="CB48" s="11">
        <f>SUM(BZ51:BZ68)</f>
        <v>0</v>
      </c>
    </row>
    <row r="49" spans="18:80" ht="13.8" thickBot="1">
      <c r="R49" s="12"/>
      <c r="S49" s="44"/>
      <c r="T49" s="44"/>
      <c r="U49" s="45"/>
      <c r="V49" s="46"/>
      <c r="W49" s="47"/>
      <c r="X49" s="47"/>
      <c r="Y49" s="47"/>
      <c r="Z49" s="47"/>
      <c r="AA49" s="47"/>
      <c r="AB49" s="14"/>
      <c r="AC49" s="13"/>
      <c r="AD49" s="13"/>
      <c r="AE49" s="13"/>
      <c r="AF49" s="15"/>
      <c r="AH49" s="12"/>
      <c r="AI49" s="44"/>
      <c r="AJ49" s="44"/>
      <c r="AK49" s="45"/>
      <c r="AL49" s="46"/>
      <c r="AM49" s="47"/>
      <c r="AN49" s="47"/>
      <c r="AO49" s="47"/>
      <c r="AP49" s="47"/>
      <c r="AQ49" s="47"/>
      <c r="AR49" s="14"/>
      <c r="AS49" s="13"/>
      <c r="AT49" s="13"/>
      <c r="AU49" s="13"/>
      <c r="AV49" s="15"/>
      <c r="AX49" s="12"/>
      <c r="AY49" s="44"/>
      <c r="AZ49" s="44"/>
      <c r="BA49" s="45"/>
      <c r="BB49" s="46"/>
      <c r="BC49" s="47"/>
      <c r="BD49" s="47"/>
      <c r="BE49" s="47"/>
      <c r="BF49" s="47"/>
      <c r="BG49" s="47"/>
      <c r="BH49" s="14"/>
      <c r="BI49" s="13"/>
      <c r="BJ49" s="13"/>
      <c r="BK49" s="13"/>
      <c r="BL49" s="15"/>
      <c r="BN49" s="12"/>
      <c r="BO49" s="44"/>
      <c r="BP49" s="44"/>
      <c r="BQ49" s="45"/>
      <c r="BR49" s="46"/>
      <c r="BS49" s="47"/>
      <c r="BT49" s="47"/>
      <c r="BU49" s="47"/>
      <c r="BV49" s="47"/>
      <c r="BW49" s="47"/>
      <c r="BX49" s="14"/>
      <c r="BY49" s="13"/>
      <c r="BZ49" s="13"/>
      <c r="CA49" s="13"/>
      <c r="CB49" s="15"/>
    </row>
    <row r="50" spans="18:80">
      <c r="R50" s="18" t="s">
        <v>3</v>
      </c>
      <c r="S50" s="19" t="s">
        <v>4</v>
      </c>
      <c r="T50" s="20" t="s">
        <v>5</v>
      </c>
      <c r="U50" s="20" t="s">
        <v>6</v>
      </c>
      <c r="V50" s="20" t="s">
        <v>7</v>
      </c>
      <c r="W50" s="20" t="s">
        <v>8</v>
      </c>
      <c r="X50" s="20" t="s">
        <v>9</v>
      </c>
      <c r="Y50" s="20" t="s">
        <v>10</v>
      </c>
      <c r="Z50" s="20" t="s">
        <v>11</v>
      </c>
      <c r="AA50" s="20" t="s">
        <v>12</v>
      </c>
      <c r="AB50" s="20" t="s">
        <v>13</v>
      </c>
      <c r="AC50" s="21" t="s">
        <v>14</v>
      </c>
      <c r="AD50" s="19" t="s">
        <v>15</v>
      </c>
      <c r="AE50" s="22" t="s">
        <v>16</v>
      </c>
      <c r="AF50" s="23"/>
      <c r="AH50" s="18" t="s">
        <v>3</v>
      </c>
      <c r="AI50" s="19" t="s">
        <v>4</v>
      </c>
      <c r="AJ50" s="20" t="s">
        <v>5</v>
      </c>
      <c r="AK50" s="20" t="s">
        <v>6</v>
      </c>
      <c r="AL50" s="20" t="s">
        <v>7</v>
      </c>
      <c r="AM50" s="20" t="s">
        <v>8</v>
      </c>
      <c r="AN50" s="20" t="s">
        <v>9</v>
      </c>
      <c r="AO50" s="20" t="s">
        <v>10</v>
      </c>
      <c r="AP50" s="20" t="s">
        <v>11</v>
      </c>
      <c r="AQ50" s="20" t="s">
        <v>12</v>
      </c>
      <c r="AR50" s="20" t="s">
        <v>13</v>
      </c>
      <c r="AS50" s="21" t="s">
        <v>14</v>
      </c>
      <c r="AT50" s="19" t="s">
        <v>15</v>
      </c>
      <c r="AU50" s="22" t="s">
        <v>16</v>
      </c>
      <c r="AV50" s="23"/>
      <c r="AX50" s="18" t="s">
        <v>3</v>
      </c>
      <c r="AY50" s="19" t="s">
        <v>4</v>
      </c>
      <c r="AZ50" s="20" t="s">
        <v>5</v>
      </c>
      <c r="BA50" s="20" t="s">
        <v>6</v>
      </c>
      <c r="BB50" s="20" t="s">
        <v>7</v>
      </c>
      <c r="BC50" s="20" t="s">
        <v>8</v>
      </c>
      <c r="BD50" s="20" t="s">
        <v>9</v>
      </c>
      <c r="BE50" s="20" t="s">
        <v>10</v>
      </c>
      <c r="BF50" s="20" t="s">
        <v>11</v>
      </c>
      <c r="BG50" s="20" t="s">
        <v>12</v>
      </c>
      <c r="BH50" s="20" t="s">
        <v>13</v>
      </c>
      <c r="BI50" s="21" t="s">
        <v>14</v>
      </c>
      <c r="BJ50" s="19" t="s">
        <v>15</v>
      </c>
      <c r="BK50" s="22" t="s">
        <v>16</v>
      </c>
      <c r="BL50" s="23"/>
      <c r="BN50" s="18" t="s">
        <v>3</v>
      </c>
      <c r="BO50" s="19" t="s">
        <v>4</v>
      </c>
      <c r="BP50" s="20" t="s">
        <v>5</v>
      </c>
      <c r="BQ50" s="20" t="s">
        <v>6</v>
      </c>
      <c r="BR50" s="20" t="s">
        <v>7</v>
      </c>
      <c r="BS50" s="20" t="s">
        <v>8</v>
      </c>
      <c r="BT50" s="20" t="s">
        <v>9</v>
      </c>
      <c r="BU50" s="20" t="s">
        <v>10</v>
      </c>
      <c r="BV50" s="20" t="s">
        <v>11</v>
      </c>
      <c r="BW50" s="20" t="s">
        <v>12</v>
      </c>
      <c r="BX50" s="20" t="s">
        <v>13</v>
      </c>
      <c r="BY50" s="21" t="s">
        <v>14</v>
      </c>
      <c r="BZ50" s="19" t="s">
        <v>15</v>
      </c>
      <c r="CA50" s="22" t="s">
        <v>16</v>
      </c>
      <c r="CB50" s="23"/>
    </row>
    <row r="51" spans="18:80">
      <c r="R51" s="24"/>
      <c r="S51" s="3"/>
      <c r="T51" s="25"/>
      <c r="U51" s="25"/>
      <c r="V51" s="25"/>
      <c r="W51" s="25"/>
      <c r="X51" s="25"/>
      <c r="Y51" s="25"/>
      <c r="Z51" s="25"/>
      <c r="AA51" s="25"/>
      <c r="AB51" s="25"/>
      <c r="AC51" s="26"/>
      <c r="AD51" s="3">
        <f>R51*AC51</f>
        <v>0</v>
      </c>
      <c r="AE51" s="13"/>
      <c r="AF51" s="15"/>
      <c r="AH51" s="24"/>
      <c r="AI51" s="3"/>
      <c r="AJ51" s="25"/>
      <c r="AK51" s="25"/>
      <c r="AL51" s="25"/>
      <c r="AM51" s="25"/>
      <c r="AN51" s="25"/>
      <c r="AO51" s="25"/>
      <c r="AP51" s="25"/>
      <c r="AQ51" s="25"/>
      <c r="AR51" s="25"/>
      <c r="AS51" s="26"/>
      <c r="AT51" s="3">
        <f>AH51*AS51</f>
        <v>0</v>
      </c>
      <c r="AU51" s="13"/>
      <c r="AV51" s="15"/>
      <c r="AX51" s="24"/>
      <c r="AY51" s="3"/>
      <c r="AZ51" s="25"/>
      <c r="BA51" s="25"/>
      <c r="BB51" s="25"/>
      <c r="BC51" s="25"/>
      <c r="BD51" s="25"/>
      <c r="BE51" s="25"/>
      <c r="BF51" s="25"/>
      <c r="BG51" s="25"/>
      <c r="BH51" s="25"/>
      <c r="BI51" s="26"/>
      <c r="BJ51" s="3">
        <f>AX51*BI51</f>
        <v>0</v>
      </c>
      <c r="BK51" s="13"/>
      <c r="BL51" s="15"/>
      <c r="BN51" s="24"/>
      <c r="BO51" s="3"/>
      <c r="BP51" s="25"/>
      <c r="BQ51" s="25"/>
      <c r="BR51" s="25"/>
      <c r="BS51" s="25"/>
      <c r="BT51" s="25"/>
      <c r="BU51" s="25"/>
      <c r="BV51" s="25"/>
      <c r="BW51" s="25"/>
      <c r="BX51" s="25"/>
      <c r="BY51" s="26"/>
      <c r="BZ51" s="3">
        <f>BN51*BY51</f>
        <v>0</v>
      </c>
      <c r="CA51" s="13"/>
      <c r="CB51" s="15"/>
    </row>
    <row r="52" spans="18:80">
      <c r="R52" s="24"/>
      <c r="S52" s="3"/>
      <c r="T52" s="25"/>
      <c r="U52" s="25"/>
      <c r="V52" s="25"/>
      <c r="W52" s="25"/>
      <c r="X52" s="25"/>
      <c r="Y52" s="25"/>
      <c r="Z52" s="25"/>
      <c r="AA52" s="25"/>
      <c r="AB52" s="25"/>
      <c r="AC52" s="26"/>
      <c r="AD52" s="3">
        <f>R52*AC52</f>
        <v>0</v>
      </c>
      <c r="AE52" s="13"/>
      <c r="AF52" s="15"/>
      <c r="AH52" s="24"/>
      <c r="AI52" s="3"/>
      <c r="AJ52" s="25"/>
      <c r="AK52" s="25"/>
      <c r="AL52" s="25"/>
      <c r="AM52" s="25"/>
      <c r="AN52" s="25"/>
      <c r="AO52" s="25"/>
      <c r="AP52" s="25"/>
      <c r="AQ52" s="25"/>
      <c r="AR52" s="25"/>
      <c r="AS52" s="26"/>
      <c r="AT52" s="3">
        <f>AH52*AS52</f>
        <v>0</v>
      </c>
      <c r="AU52" s="13"/>
      <c r="AV52" s="15"/>
      <c r="AX52" s="24"/>
      <c r="AY52" s="3"/>
      <c r="AZ52" s="25"/>
      <c r="BA52" s="25"/>
      <c r="BB52" s="25"/>
      <c r="BC52" s="25"/>
      <c r="BD52" s="25"/>
      <c r="BE52" s="25"/>
      <c r="BF52" s="25"/>
      <c r="BG52" s="25"/>
      <c r="BH52" s="25"/>
      <c r="BI52" s="26"/>
      <c r="BJ52" s="3">
        <f>AX52*BI52</f>
        <v>0</v>
      </c>
      <c r="BK52" s="13"/>
      <c r="BL52" s="15"/>
      <c r="BN52" s="24"/>
      <c r="BO52" s="3"/>
      <c r="BP52" s="25"/>
      <c r="BQ52" s="25"/>
      <c r="BR52" s="25"/>
      <c r="BS52" s="25"/>
      <c r="BT52" s="25"/>
      <c r="BU52" s="25"/>
      <c r="BV52" s="25"/>
      <c r="BW52" s="25"/>
      <c r="BX52" s="25"/>
      <c r="BY52" s="26"/>
      <c r="BZ52" s="3">
        <f>BN52*BY52</f>
        <v>0</v>
      </c>
      <c r="CA52" s="13"/>
      <c r="CB52" s="15"/>
    </row>
    <row r="53" spans="18:80" ht="13.8" thickBot="1">
      <c r="R53" s="27"/>
      <c r="S53" s="28"/>
      <c r="T53" s="29"/>
      <c r="U53" s="29"/>
      <c r="V53" s="29"/>
      <c r="W53" s="29"/>
      <c r="X53" s="29"/>
      <c r="Y53" s="29"/>
      <c r="Z53" s="29"/>
      <c r="AA53" s="29"/>
      <c r="AB53" s="29"/>
      <c r="AC53" s="30"/>
      <c r="AD53" s="28">
        <f>R53*AC53</f>
        <v>0</v>
      </c>
      <c r="AE53" s="16"/>
      <c r="AF53" s="17"/>
      <c r="AH53" s="27"/>
      <c r="AI53" s="28"/>
      <c r="AJ53" s="29"/>
      <c r="AK53" s="29"/>
      <c r="AL53" s="29"/>
      <c r="AM53" s="29"/>
      <c r="AN53" s="29"/>
      <c r="AO53" s="29"/>
      <c r="AP53" s="29"/>
      <c r="AQ53" s="29"/>
      <c r="AR53" s="29"/>
      <c r="AS53" s="30"/>
      <c r="AT53" s="28">
        <f>AH53*AS53</f>
        <v>0</v>
      </c>
      <c r="AU53" s="16"/>
      <c r="AV53" s="17"/>
      <c r="AX53" s="27"/>
      <c r="AY53" s="28"/>
      <c r="AZ53" s="29"/>
      <c r="BA53" s="29"/>
      <c r="BB53" s="29"/>
      <c r="BC53" s="29"/>
      <c r="BD53" s="29"/>
      <c r="BE53" s="29"/>
      <c r="BF53" s="29"/>
      <c r="BG53" s="29"/>
      <c r="BH53" s="29"/>
      <c r="BI53" s="30"/>
      <c r="BJ53" s="28">
        <f>AX53*BI53</f>
        <v>0</v>
      </c>
      <c r="BK53" s="16"/>
      <c r="BL53" s="17"/>
      <c r="BN53" s="27"/>
      <c r="BO53" s="28"/>
      <c r="BP53" s="29"/>
      <c r="BQ53" s="29"/>
      <c r="BR53" s="29"/>
      <c r="BS53" s="29"/>
      <c r="BT53" s="29"/>
      <c r="BU53" s="29"/>
      <c r="BV53" s="29"/>
      <c r="BW53" s="29"/>
      <c r="BX53" s="29"/>
      <c r="BY53" s="30"/>
      <c r="BZ53" s="28">
        <f>BN53*BY53</f>
        <v>0</v>
      </c>
      <c r="CA53" s="16"/>
      <c r="CB53" s="17"/>
    </row>
    <row r="54" spans="18:80">
      <c r="R54" s="18" t="s">
        <v>3</v>
      </c>
      <c r="S54" s="21" t="s">
        <v>17</v>
      </c>
      <c r="T54" s="50"/>
      <c r="U54" s="20" t="s">
        <v>6</v>
      </c>
      <c r="V54" s="231" t="s">
        <v>18</v>
      </c>
      <c r="W54" s="232"/>
      <c r="X54" s="233"/>
      <c r="Y54" s="231" t="s">
        <v>19</v>
      </c>
      <c r="Z54" s="233"/>
      <c r="AA54" s="231" t="s">
        <v>20</v>
      </c>
      <c r="AB54" s="233"/>
      <c r="AC54" s="21" t="s">
        <v>14</v>
      </c>
      <c r="AD54" s="19" t="s">
        <v>15</v>
      </c>
      <c r="AE54" s="22" t="s">
        <v>16</v>
      </c>
      <c r="AF54" s="23"/>
      <c r="AH54" s="18" t="s">
        <v>3</v>
      </c>
      <c r="AI54" s="21" t="s">
        <v>17</v>
      </c>
      <c r="AJ54" s="50"/>
      <c r="AK54" s="20" t="s">
        <v>6</v>
      </c>
      <c r="AL54" s="231" t="s">
        <v>18</v>
      </c>
      <c r="AM54" s="232"/>
      <c r="AN54" s="233"/>
      <c r="AO54" s="231" t="s">
        <v>19</v>
      </c>
      <c r="AP54" s="233"/>
      <c r="AQ54" s="231" t="s">
        <v>20</v>
      </c>
      <c r="AR54" s="233"/>
      <c r="AS54" s="21" t="s">
        <v>14</v>
      </c>
      <c r="AT54" s="19" t="s">
        <v>15</v>
      </c>
      <c r="AU54" s="22" t="s">
        <v>16</v>
      </c>
      <c r="AV54" s="23"/>
      <c r="AX54" s="18" t="s">
        <v>3</v>
      </c>
      <c r="AY54" s="21" t="s">
        <v>17</v>
      </c>
      <c r="AZ54" s="50"/>
      <c r="BA54" s="20" t="s">
        <v>6</v>
      </c>
      <c r="BB54" s="231" t="s">
        <v>18</v>
      </c>
      <c r="BC54" s="232"/>
      <c r="BD54" s="233"/>
      <c r="BE54" s="231" t="s">
        <v>19</v>
      </c>
      <c r="BF54" s="233"/>
      <c r="BG54" s="231" t="s">
        <v>20</v>
      </c>
      <c r="BH54" s="233"/>
      <c r="BI54" s="21" t="s">
        <v>14</v>
      </c>
      <c r="BJ54" s="19" t="s">
        <v>15</v>
      </c>
      <c r="BK54" s="22" t="s">
        <v>16</v>
      </c>
      <c r="BL54" s="23"/>
      <c r="BN54" s="18" t="s">
        <v>3</v>
      </c>
      <c r="BO54" s="21" t="s">
        <v>17</v>
      </c>
      <c r="BP54" s="50"/>
      <c r="BQ54" s="20" t="s">
        <v>6</v>
      </c>
      <c r="BR54" s="231" t="s">
        <v>18</v>
      </c>
      <c r="BS54" s="232"/>
      <c r="BT54" s="233"/>
      <c r="BU54" s="231" t="s">
        <v>19</v>
      </c>
      <c r="BV54" s="233"/>
      <c r="BW54" s="231" t="s">
        <v>20</v>
      </c>
      <c r="BX54" s="233"/>
      <c r="BY54" s="21" t="s">
        <v>14</v>
      </c>
      <c r="BZ54" s="19" t="s">
        <v>15</v>
      </c>
      <c r="CA54" s="22" t="s">
        <v>16</v>
      </c>
      <c r="CB54" s="23"/>
    </row>
    <row r="55" spans="18:80">
      <c r="R55" s="24"/>
      <c r="S55" s="26"/>
      <c r="T55" s="48"/>
      <c r="U55" s="25"/>
      <c r="V55" s="226"/>
      <c r="W55" s="227"/>
      <c r="X55" s="228"/>
      <c r="Y55" s="226"/>
      <c r="Z55" s="228"/>
      <c r="AA55" s="226"/>
      <c r="AB55" s="228"/>
      <c r="AC55" s="26"/>
      <c r="AD55" s="3">
        <f>R55*AC55</f>
        <v>0</v>
      </c>
      <c r="AE55" s="13"/>
      <c r="AF55" s="15"/>
      <c r="AH55" s="24"/>
      <c r="AI55" s="26"/>
      <c r="AJ55" s="48"/>
      <c r="AK55" s="25"/>
      <c r="AL55" s="226"/>
      <c r="AM55" s="227"/>
      <c r="AN55" s="228"/>
      <c r="AO55" s="226"/>
      <c r="AP55" s="228"/>
      <c r="AQ55" s="226"/>
      <c r="AR55" s="228"/>
      <c r="AS55" s="26"/>
      <c r="AT55" s="3">
        <f>AH55*AS55</f>
        <v>0</v>
      </c>
      <c r="AU55" s="13"/>
      <c r="AV55" s="15"/>
      <c r="AX55" s="24"/>
      <c r="AY55" s="26"/>
      <c r="AZ55" s="48"/>
      <c r="BA55" s="25"/>
      <c r="BB55" s="226"/>
      <c r="BC55" s="227"/>
      <c r="BD55" s="228"/>
      <c r="BE55" s="226"/>
      <c r="BF55" s="228"/>
      <c r="BG55" s="226"/>
      <c r="BH55" s="228"/>
      <c r="BI55" s="26"/>
      <c r="BJ55" s="3">
        <f>AX55*BI55</f>
        <v>0</v>
      </c>
      <c r="BK55" s="13"/>
      <c r="BL55" s="15"/>
      <c r="BN55" s="24"/>
      <c r="BO55" s="26"/>
      <c r="BP55" s="48"/>
      <c r="BQ55" s="25"/>
      <c r="BR55" s="226"/>
      <c r="BS55" s="227"/>
      <c r="BT55" s="228"/>
      <c r="BU55" s="226"/>
      <c r="BV55" s="228"/>
      <c r="BW55" s="226"/>
      <c r="BX55" s="228"/>
      <c r="BY55" s="26"/>
      <c r="BZ55" s="3">
        <f>BN55*BY55</f>
        <v>0</v>
      </c>
      <c r="CA55" s="13"/>
      <c r="CB55" s="15"/>
    </row>
    <row r="56" spans="18:80" ht="13.8" thickBot="1">
      <c r="R56" s="24"/>
      <c r="S56" s="26"/>
      <c r="T56" s="48"/>
      <c r="U56" s="25"/>
      <c r="V56" s="46"/>
      <c r="W56" s="47"/>
      <c r="X56" s="48"/>
      <c r="Y56" s="46"/>
      <c r="Z56" s="48"/>
      <c r="AA56" s="46"/>
      <c r="AB56" s="14"/>
      <c r="AC56" s="26"/>
      <c r="AD56" s="3"/>
      <c r="AE56" s="13"/>
      <c r="AF56" s="15"/>
      <c r="AH56" s="24"/>
      <c r="AI56" s="26"/>
      <c r="AJ56" s="48"/>
      <c r="AK56" s="25"/>
      <c r="AL56" s="46"/>
      <c r="AM56" s="47"/>
      <c r="AN56" s="48"/>
      <c r="AO56" s="46"/>
      <c r="AP56" s="48"/>
      <c r="AQ56" s="46"/>
      <c r="AR56" s="14"/>
      <c r="AS56" s="26"/>
      <c r="AT56" s="3"/>
      <c r="AU56" s="13"/>
      <c r="AV56" s="15"/>
      <c r="AX56" s="24"/>
      <c r="AY56" s="26"/>
      <c r="AZ56" s="48"/>
      <c r="BA56" s="25"/>
      <c r="BB56" s="46"/>
      <c r="BC56" s="47"/>
      <c r="BD56" s="48"/>
      <c r="BE56" s="46"/>
      <c r="BF56" s="48"/>
      <c r="BG56" s="46"/>
      <c r="BH56" s="14"/>
      <c r="BI56" s="26"/>
      <c r="BJ56" s="3"/>
      <c r="BK56" s="13"/>
      <c r="BL56" s="15"/>
      <c r="BN56" s="24"/>
      <c r="BO56" s="26"/>
      <c r="BP56" s="48"/>
      <c r="BQ56" s="25"/>
      <c r="BR56" s="46"/>
      <c r="BS56" s="47"/>
      <c r="BT56" s="48"/>
      <c r="BU56" s="46"/>
      <c r="BV56" s="48"/>
      <c r="BW56" s="46"/>
      <c r="BX56" s="14"/>
      <c r="BY56" s="26"/>
      <c r="BZ56" s="3"/>
      <c r="CA56" s="13"/>
      <c r="CB56" s="15"/>
    </row>
    <row r="57" spans="18:80">
      <c r="R57" s="18" t="s">
        <v>3</v>
      </c>
      <c r="S57" s="31" t="s">
        <v>21</v>
      </c>
      <c r="T57" s="231" t="s">
        <v>22</v>
      </c>
      <c r="U57" s="232"/>
      <c r="V57" s="233"/>
      <c r="W57" s="231" t="s">
        <v>23</v>
      </c>
      <c r="X57" s="233"/>
      <c r="Y57" s="231" t="s">
        <v>24</v>
      </c>
      <c r="Z57" s="233"/>
      <c r="AA57" s="231" t="s">
        <v>25</v>
      </c>
      <c r="AB57" s="233"/>
      <c r="AC57" s="21" t="s">
        <v>14</v>
      </c>
      <c r="AD57" s="19" t="s">
        <v>15</v>
      </c>
      <c r="AE57" s="32" t="s">
        <v>16</v>
      </c>
      <c r="AF57" s="33"/>
      <c r="AH57" s="18" t="s">
        <v>3</v>
      </c>
      <c r="AI57" s="31" t="s">
        <v>21</v>
      </c>
      <c r="AJ57" s="231" t="s">
        <v>22</v>
      </c>
      <c r="AK57" s="232"/>
      <c r="AL57" s="233"/>
      <c r="AM57" s="231" t="s">
        <v>23</v>
      </c>
      <c r="AN57" s="233"/>
      <c r="AO57" s="231" t="s">
        <v>24</v>
      </c>
      <c r="AP57" s="233"/>
      <c r="AQ57" s="231" t="s">
        <v>25</v>
      </c>
      <c r="AR57" s="233"/>
      <c r="AS57" s="21" t="s">
        <v>14</v>
      </c>
      <c r="AT57" s="19" t="s">
        <v>15</v>
      </c>
      <c r="AU57" s="32" t="s">
        <v>16</v>
      </c>
      <c r="AV57" s="33"/>
      <c r="AX57" s="18" t="s">
        <v>3</v>
      </c>
      <c r="AY57" s="31" t="s">
        <v>21</v>
      </c>
      <c r="AZ57" s="231" t="s">
        <v>22</v>
      </c>
      <c r="BA57" s="232"/>
      <c r="BB57" s="233"/>
      <c r="BC57" s="231" t="s">
        <v>23</v>
      </c>
      <c r="BD57" s="233"/>
      <c r="BE57" s="231" t="s">
        <v>24</v>
      </c>
      <c r="BF57" s="233"/>
      <c r="BG57" s="231" t="s">
        <v>25</v>
      </c>
      <c r="BH57" s="233"/>
      <c r="BI57" s="21" t="s">
        <v>14</v>
      </c>
      <c r="BJ57" s="19" t="s">
        <v>15</v>
      </c>
      <c r="BK57" s="32" t="s">
        <v>16</v>
      </c>
      <c r="BL57" s="33"/>
      <c r="BN57" s="18" t="s">
        <v>3</v>
      </c>
      <c r="BO57" s="31" t="s">
        <v>21</v>
      </c>
      <c r="BP57" s="231" t="s">
        <v>22</v>
      </c>
      <c r="BQ57" s="232"/>
      <c r="BR57" s="233"/>
      <c r="BS57" s="231" t="s">
        <v>23</v>
      </c>
      <c r="BT57" s="233"/>
      <c r="BU57" s="231" t="s">
        <v>24</v>
      </c>
      <c r="BV57" s="233"/>
      <c r="BW57" s="231" t="s">
        <v>25</v>
      </c>
      <c r="BX57" s="233"/>
      <c r="BY57" s="21" t="s">
        <v>14</v>
      </c>
      <c r="BZ57" s="19" t="s">
        <v>15</v>
      </c>
      <c r="CA57" s="32" t="s">
        <v>16</v>
      </c>
      <c r="CB57" s="33"/>
    </row>
    <row r="58" spans="18:80">
      <c r="R58" s="24"/>
      <c r="S58" s="3"/>
      <c r="T58" s="226"/>
      <c r="U58" s="227"/>
      <c r="V58" s="228"/>
      <c r="W58" s="226"/>
      <c r="X58" s="228"/>
      <c r="Y58" s="226"/>
      <c r="Z58" s="228"/>
      <c r="AA58" s="226"/>
      <c r="AB58" s="228"/>
      <c r="AC58" s="26"/>
      <c r="AD58" s="3">
        <f>R58*AC58</f>
        <v>0</v>
      </c>
      <c r="AE58" s="13"/>
      <c r="AF58" s="15"/>
      <c r="AH58" s="24"/>
      <c r="AI58" s="3"/>
      <c r="AJ58" s="226"/>
      <c r="AK58" s="227"/>
      <c r="AL58" s="228"/>
      <c r="AM58" s="226"/>
      <c r="AN58" s="228"/>
      <c r="AO58" s="226"/>
      <c r="AP58" s="228"/>
      <c r="AQ58" s="226"/>
      <c r="AR58" s="228"/>
      <c r="AS58" s="26"/>
      <c r="AT58" s="3">
        <f>AH58*AS58</f>
        <v>0</v>
      </c>
      <c r="AU58" s="13"/>
      <c r="AV58" s="15"/>
      <c r="AX58" s="24"/>
      <c r="AY58" s="3"/>
      <c r="AZ58" s="226"/>
      <c r="BA58" s="227"/>
      <c r="BB58" s="228"/>
      <c r="BC58" s="226"/>
      <c r="BD58" s="228"/>
      <c r="BE58" s="226"/>
      <c r="BF58" s="228"/>
      <c r="BG58" s="226"/>
      <c r="BH58" s="228"/>
      <c r="BI58" s="26"/>
      <c r="BJ58" s="3">
        <f>AX58*BI58</f>
        <v>0</v>
      </c>
      <c r="BK58" s="13"/>
      <c r="BL58" s="15"/>
      <c r="BN58" s="24"/>
      <c r="BO58" s="3"/>
      <c r="BP58" s="226"/>
      <c r="BQ58" s="227"/>
      <c r="BR58" s="228"/>
      <c r="BS58" s="226"/>
      <c r="BT58" s="228"/>
      <c r="BU58" s="226"/>
      <c r="BV58" s="228"/>
      <c r="BW58" s="226"/>
      <c r="BX58" s="228"/>
      <c r="BY58" s="26"/>
      <c r="BZ58" s="3">
        <f>BN58*BY58</f>
        <v>0</v>
      </c>
      <c r="CA58" s="13"/>
      <c r="CB58" s="15"/>
    </row>
    <row r="59" spans="18:80">
      <c r="R59" s="24"/>
      <c r="S59" s="3"/>
      <c r="T59" s="229"/>
      <c r="U59" s="237"/>
      <c r="V59" s="230"/>
      <c r="W59" s="229"/>
      <c r="X59" s="230"/>
      <c r="Y59" s="229"/>
      <c r="Z59" s="230"/>
      <c r="AA59" s="229"/>
      <c r="AB59" s="230"/>
      <c r="AC59" s="26"/>
      <c r="AD59" s="3">
        <f>R59*AC59</f>
        <v>0</v>
      </c>
      <c r="AE59" s="13"/>
      <c r="AF59" s="15"/>
      <c r="AH59" s="24"/>
      <c r="AI59" s="3"/>
      <c r="AJ59" s="229"/>
      <c r="AK59" s="237"/>
      <c r="AL59" s="230"/>
      <c r="AM59" s="229"/>
      <c r="AN59" s="230"/>
      <c r="AO59" s="229"/>
      <c r="AP59" s="230"/>
      <c r="AQ59" s="229"/>
      <c r="AR59" s="230"/>
      <c r="AS59" s="26"/>
      <c r="AT59" s="3">
        <f>AH59*AS59</f>
        <v>0</v>
      </c>
      <c r="AU59" s="13"/>
      <c r="AV59" s="15"/>
      <c r="AX59" s="24"/>
      <c r="AY59" s="3"/>
      <c r="AZ59" s="229"/>
      <c r="BA59" s="237"/>
      <c r="BB59" s="230"/>
      <c r="BC59" s="229"/>
      <c r="BD59" s="230"/>
      <c r="BE59" s="229"/>
      <c r="BF59" s="230"/>
      <c r="BG59" s="229"/>
      <c r="BH59" s="230"/>
      <c r="BI59" s="26"/>
      <c r="BJ59" s="3">
        <f>AX59*BI59</f>
        <v>0</v>
      </c>
      <c r="BK59" s="13"/>
      <c r="BL59" s="15"/>
      <c r="BN59" s="24"/>
      <c r="BO59" s="3"/>
      <c r="BP59" s="229"/>
      <c r="BQ59" s="237"/>
      <c r="BR59" s="230"/>
      <c r="BS59" s="229"/>
      <c r="BT59" s="230"/>
      <c r="BU59" s="229"/>
      <c r="BV59" s="230"/>
      <c r="BW59" s="229"/>
      <c r="BX59" s="230"/>
      <c r="BY59" s="26"/>
      <c r="BZ59" s="3">
        <f>BN59*BY59</f>
        <v>0</v>
      </c>
      <c r="CA59" s="13"/>
      <c r="CB59" s="15"/>
    </row>
    <row r="60" spans="18:80">
      <c r="R60" s="24"/>
      <c r="S60" s="3"/>
      <c r="T60" s="229"/>
      <c r="U60" s="237"/>
      <c r="V60" s="230"/>
      <c r="W60" s="229"/>
      <c r="X60" s="230"/>
      <c r="Y60" s="229"/>
      <c r="Z60" s="230"/>
      <c r="AA60" s="229"/>
      <c r="AB60" s="230"/>
      <c r="AC60" s="26"/>
      <c r="AD60" s="3">
        <f>R60*AC60</f>
        <v>0</v>
      </c>
      <c r="AE60" s="13"/>
      <c r="AF60" s="15"/>
      <c r="AH60" s="24"/>
      <c r="AI60" s="3"/>
      <c r="AJ60" s="229"/>
      <c r="AK60" s="237"/>
      <c r="AL60" s="230"/>
      <c r="AM60" s="229"/>
      <c r="AN60" s="230"/>
      <c r="AO60" s="229"/>
      <c r="AP60" s="230"/>
      <c r="AQ60" s="229"/>
      <c r="AR60" s="230"/>
      <c r="AS60" s="26"/>
      <c r="AT60" s="3">
        <f>AH60*AS60</f>
        <v>0</v>
      </c>
      <c r="AU60" s="13"/>
      <c r="AV60" s="15"/>
      <c r="AX60" s="24"/>
      <c r="AY60" s="3"/>
      <c r="AZ60" s="229"/>
      <c r="BA60" s="237"/>
      <c r="BB60" s="230"/>
      <c r="BC60" s="229"/>
      <c r="BD60" s="230"/>
      <c r="BE60" s="229"/>
      <c r="BF60" s="230"/>
      <c r="BG60" s="229"/>
      <c r="BH60" s="230"/>
      <c r="BI60" s="26"/>
      <c r="BJ60" s="3">
        <f>AX60*BI60</f>
        <v>0</v>
      </c>
      <c r="BK60" s="13"/>
      <c r="BL60" s="15"/>
      <c r="BN60" s="24"/>
      <c r="BO60" s="3"/>
      <c r="BP60" s="229"/>
      <c r="BQ60" s="237"/>
      <c r="BR60" s="230"/>
      <c r="BS60" s="229"/>
      <c r="BT60" s="230"/>
      <c r="BU60" s="229"/>
      <c r="BV60" s="230"/>
      <c r="BW60" s="229"/>
      <c r="BX60" s="230"/>
      <c r="BY60" s="26"/>
      <c r="BZ60" s="3">
        <f>BN60*BY60</f>
        <v>0</v>
      </c>
      <c r="CA60" s="13"/>
      <c r="CB60" s="15"/>
    </row>
    <row r="61" spans="18:80">
      <c r="R61" s="24"/>
      <c r="S61" s="34"/>
      <c r="T61" s="229"/>
      <c r="U61" s="237"/>
      <c r="V61" s="230"/>
      <c r="W61" s="229"/>
      <c r="X61" s="230"/>
      <c r="Y61" s="229"/>
      <c r="Z61" s="230"/>
      <c r="AA61" s="229"/>
      <c r="AB61" s="230"/>
      <c r="AC61" s="26"/>
      <c r="AD61" s="3">
        <f>R61*AC61</f>
        <v>0</v>
      </c>
      <c r="AE61" s="13"/>
      <c r="AF61" s="15"/>
      <c r="AH61" s="24"/>
      <c r="AI61" s="34"/>
      <c r="AJ61" s="229"/>
      <c r="AK61" s="237"/>
      <c r="AL61" s="230"/>
      <c r="AM61" s="229"/>
      <c r="AN61" s="230"/>
      <c r="AO61" s="229"/>
      <c r="AP61" s="230"/>
      <c r="AQ61" s="229"/>
      <c r="AR61" s="230"/>
      <c r="AS61" s="26"/>
      <c r="AT61" s="3">
        <f>AH61*AS61</f>
        <v>0</v>
      </c>
      <c r="AU61" s="13"/>
      <c r="AV61" s="15"/>
      <c r="AX61" s="24"/>
      <c r="AY61" s="34"/>
      <c r="AZ61" s="229"/>
      <c r="BA61" s="237"/>
      <c r="BB61" s="230"/>
      <c r="BC61" s="229"/>
      <c r="BD61" s="230"/>
      <c r="BE61" s="229"/>
      <c r="BF61" s="230"/>
      <c r="BG61" s="229"/>
      <c r="BH61" s="230"/>
      <c r="BI61" s="26"/>
      <c r="BJ61" s="3">
        <f>AX61*BI61</f>
        <v>0</v>
      </c>
      <c r="BK61" s="13"/>
      <c r="BL61" s="15"/>
      <c r="BN61" s="24"/>
      <c r="BO61" s="34"/>
      <c r="BP61" s="229"/>
      <c r="BQ61" s="237"/>
      <c r="BR61" s="230"/>
      <c r="BS61" s="229"/>
      <c r="BT61" s="230"/>
      <c r="BU61" s="229"/>
      <c r="BV61" s="230"/>
      <c r="BW61" s="229"/>
      <c r="BX61" s="230"/>
      <c r="BY61" s="26"/>
      <c r="BZ61" s="3">
        <f>BN61*BY61</f>
        <v>0</v>
      </c>
      <c r="CA61" s="13"/>
      <c r="CB61" s="15"/>
    </row>
    <row r="62" spans="18:80" ht="13.8" thickBot="1">
      <c r="R62" s="24"/>
      <c r="S62" s="3"/>
      <c r="T62" s="234"/>
      <c r="U62" s="235"/>
      <c r="V62" s="236"/>
      <c r="W62" s="229"/>
      <c r="X62" s="230"/>
      <c r="Y62" s="229"/>
      <c r="Z62" s="230"/>
      <c r="AA62" s="229"/>
      <c r="AB62" s="230"/>
      <c r="AC62" s="26"/>
      <c r="AD62" s="3"/>
      <c r="AE62" s="13"/>
      <c r="AF62" s="15"/>
      <c r="AH62" s="24"/>
      <c r="AI62" s="3"/>
      <c r="AJ62" s="234"/>
      <c r="AK62" s="235"/>
      <c r="AL62" s="236"/>
      <c r="AM62" s="229"/>
      <c r="AN62" s="230"/>
      <c r="AO62" s="229"/>
      <c r="AP62" s="230"/>
      <c r="AQ62" s="229"/>
      <c r="AR62" s="230"/>
      <c r="AS62" s="26"/>
      <c r="AT62" s="3"/>
      <c r="AU62" s="13"/>
      <c r="AV62" s="15"/>
      <c r="AX62" s="24"/>
      <c r="AY62" s="3"/>
      <c r="AZ62" s="234"/>
      <c r="BA62" s="235"/>
      <c r="BB62" s="236"/>
      <c r="BC62" s="229"/>
      <c r="BD62" s="230"/>
      <c r="BE62" s="229"/>
      <c r="BF62" s="230"/>
      <c r="BG62" s="229"/>
      <c r="BH62" s="230"/>
      <c r="BI62" s="26"/>
      <c r="BJ62" s="3"/>
      <c r="BK62" s="13"/>
      <c r="BL62" s="15"/>
      <c r="BN62" s="24"/>
      <c r="BO62" s="3"/>
      <c r="BP62" s="234"/>
      <c r="BQ62" s="235"/>
      <c r="BR62" s="236"/>
      <c r="BS62" s="229"/>
      <c r="BT62" s="230"/>
      <c r="BU62" s="229"/>
      <c r="BV62" s="230"/>
      <c r="BW62" s="229"/>
      <c r="BX62" s="230"/>
      <c r="BY62" s="26"/>
      <c r="BZ62" s="3"/>
      <c r="CA62" s="13"/>
      <c r="CB62" s="15"/>
    </row>
    <row r="63" spans="18:80">
      <c r="R63" s="18" t="s">
        <v>3</v>
      </c>
      <c r="S63" s="35" t="s">
        <v>27</v>
      </c>
      <c r="T63" s="35" t="s">
        <v>26</v>
      </c>
      <c r="U63" s="32"/>
      <c r="V63" s="49"/>
      <c r="W63" s="32"/>
      <c r="X63" s="49"/>
      <c r="Y63" s="32"/>
      <c r="Z63" s="49"/>
      <c r="AA63" s="32"/>
      <c r="AB63" s="36"/>
      <c r="AC63" s="22" t="s">
        <v>14</v>
      </c>
      <c r="AD63" s="19" t="s">
        <v>15</v>
      </c>
      <c r="AE63" s="32" t="s">
        <v>16</v>
      </c>
      <c r="AF63" s="33"/>
      <c r="AH63" s="18" t="s">
        <v>3</v>
      </c>
      <c r="AI63" s="35" t="s">
        <v>27</v>
      </c>
      <c r="AJ63" s="35" t="s">
        <v>26</v>
      </c>
      <c r="AK63" s="32"/>
      <c r="AL63" s="49"/>
      <c r="AM63" s="32"/>
      <c r="AN63" s="49"/>
      <c r="AO63" s="32"/>
      <c r="AP63" s="49"/>
      <c r="AQ63" s="32"/>
      <c r="AR63" s="36"/>
      <c r="AS63" s="22" t="s">
        <v>14</v>
      </c>
      <c r="AT63" s="19" t="s">
        <v>15</v>
      </c>
      <c r="AU63" s="32" t="s">
        <v>16</v>
      </c>
      <c r="AV63" s="33"/>
      <c r="AX63" s="18" t="s">
        <v>3</v>
      </c>
      <c r="AY63" s="35" t="s">
        <v>27</v>
      </c>
      <c r="AZ63" s="35" t="s">
        <v>26</v>
      </c>
      <c r="BA63" s="32"/>
      <c r="BB63" s="49"/>
      <c r="BC63" s="32"/>
      <c r="BD63" s="49"/>
      <c r="BE63" s="32"/>
      <c r="BF63" s="49"/>
      <c r="BG63" s="32"/>
      <c r="BH63" s="36"/>
      <c r="BI63" s="22" t="s">
        <v>14</v>
      </c>
      <c r="BJ63" s="19" t="s">
        <v>15</v>
      </c>
      <c r="BK63" s="32" t="s">
        <v>16</v>
      </c>
      <c r="BL63" s="33"/>
      <c r="BN63" s="18" t="s">
        <v>3</v>
      </c>
      <c r="BO63" s="35" t="s">
        <v>27</v>
      </c>
      <c r="BP63" s="35" t="s">
        <v>26</v>
      </c>
      <c r="BQ63" s="32"/>
      <c r="BR63" s="49"/>
      <c r="BS63" s="32"/>
      <c r="BT63" s="49"/>
      <c r="BU63" s="32"/>
      <c r="BV63" s="49"/>
      <c r="BW63" s="32"/>
      <c r="BX63" s="36"/>
      <c r="BY63" s="22" t="s">
        <v>14</v>
      </c>
      <c r="BZ63" s="19" t="s">
        <v>15</v>
      </c>
      <c r="CA63" s="32" t="s">
        <v>16</v>
      </c>
      <c r="CB63" s="33"/>
    </row>
    <row r="64" spans="18:80">
      <c r="R64" s="24"/>
      <c r="S64" s="26"/>
      <c r="T64" s="43"/>
      <c r="U64" s="41"/>
      <c r="V64" s="41"/>
      <c r="W64" s="41"/>
      <c r="X64" s="41"/>
      <c r="Y64" s="41"/>
      <c r="Z64" s="41"/>
      <c r="AA64" s="41"/>
      <c r="AB64" s="42"/>
      <c r="AC64" s="13"/>
      <c r="AD64" s="3">
        <f>R64*AC64</f>
        <v>0</v>
      </c>
      <c r="AE64" s="13"/>
      <c r="AF64" s="15"/>
      <c r="AH64" s="24"/>
      <c r="AI64" s="26"/>
      <c r="AJ64" s="43"/>
      <c r="AK64" s="41"/>
      <c r="AL64" s="41"/>
      <c r="AM64" s="41"/>
      <c r="AN64" s="41"/>
      <c r="AO64" s="41"/>
      <c r="AP64" s="41"/>
      <c r="AQ64" s="41"/>
      <c r="AR64" s="42"/>
      <c r="AS64" s="13"/>
      <c r="AT64" s="3">
        <f>AH64*AS64</f>
        <v>0</v>
      </c>
      <c r="AU64" s="13"/>
      <c r="AV64" s="15"/>
      <c r="AX64" s="24"/>
      <c r="AY64" s="26"/>
      <c r="AZ64" s="43"/>
      <c r="BA64" s="41"/>
      <c r="BB64" s="41"/>
      <c r="BC64" s="41"/>
      <c r="BD64" s="41"/>
      <c r="BE64" s="41"/>
      <c r="BF64" s="41"/>
      <c r="BG64" s="41"/>
      <c r="BH64" s="42"/>
      <c r="BI64" s="13"/>
      <c r="BJ64" s="3">
        <f>AX64*BI64</f>
        <v>0</v>
      </c>
      <c r="BK64" s="13"/>
      <c r="BL64" s="15"/>
      <c r="BN64" s="24"/>
      <c r="BO64" s="26"/>
      <c r="BP64" s="43"/>
      <c r="BQ64" s="41"/>
      <c r="BR64" s="41"/>
      <c r="BS64" s="41"/>
      <c r="BT64" s="41"/>
      <c r="BU64" s="41"/>
      <c r="BV64" s="41"/>
      <c r="BW64" s="41"/>
      <c r="BX64" s="42"/>
      <c r="BY64" s="13"/>
      <c r="BZ64" s="3">
        <f>BN64*BY64</f>
        <v>0</v>
      </c>
      <c r="CA64" s="13"/>
      <c r="CB64" s="15"/>
    </row>
    <row r="65" spans="18:80">
      <c r="R65" s="24"/>
      <c r="S65" s="26"/>
      <c r="T65" s="40"/>
      <c r="U65" s="41"/>
      <c r="V65" s="41"/>
      <c r="W65" s="41"/>
      <c r="X65" s="41"/>
      <c r="Y65" s="41"/>
      <c r="Z65" s="41"/>
      <c r="AA65" s="41"/>
      <c r="AB65" s="42"/>
      <c r="AC65" s="13"/>
      <c r="AD65" s="3">
        <f>R65*AC65</f>
        <v>0</v>
      </c>
      <c r="AE65" s="13"/>
      <c r="AF65" s="15"/>
      <c r="AH65" s="24"/>
      <c r="AI65" s="26"/>
      <c r="AJ65" s="40"/>
      <c r="AK65" s="41"/>
      <c r="AL65" s="41"/>
      <c r="AM65" s="41"/>
      <c r="AN65" s="41"/>
      <c r="AO65" s="41"/>
      <c r="AP65" s="41"/>
      <c r="AQ65" s="41"/>
      <c r="AR65" s="42"/>
      <c r="AS65" s="13"/>
      <c r="AT65" s="3">
        <f>AH65*AS65</f>
        <v>0</v>
      </c>
      <c r="AU65" s="13"/>
      <c r="AV65" s="15"/>
      <c r="AX65" s="24"/>
      <c r="AY65" s="26"/>
      <c r="AZ65" s="40"/>
      <c r="BA65" s="41"/>
      <c r="BB65" s="41"/>
      <c r="BC65" s="41"/>
      <c r="BD65" s="41"/>
      <c r="BE65" s="41"/>
      <c r="BF65" s="41"/>
      <c r="BG65" s="41"/>
      <c r="BH65" s="42"/>
      <c r="BI65" s="13"/>
      <c r="BJ65" s="3">
        <f>AX65*BI65</f>
        <v>0</v>
      </c>
      <c r="BK65" s="13"/>
      <c r="BL65" s="15"/>
      <c r="BN65" s="24"/>
      <c r="BO65" s="26"/>
      <c r="BP65" s="40"/>
      <c r="BQ65" s="41"/>
      <c r="BR65" s="41"/>
      <c r="BS65" s="41"/>
      <c r="BT65" s="41"/>
      <c r="BU65" s="41"/>
      <c r="BV65" s="41"/>
      <c r="BW65" s="41"/>
      <c r="BX65" s="42"/>
      <c r="BY65" s="13"/>
      <c r="BZ65" s="3">
        <f>BN65*BY65</f>
        <v>0</v>
      </c>
      <c r="CA65" s="13"/>
      <c r="CB65" s="15"/>
    </row>
    <row r="66" spans="18:80">
      <c r="R66" s="24"/>
      <c r="S66" s="26"/>
      <c r="T66" s="40"/>
      <c r="U66" s="41"/>
      <c r="V66" s="41"/>
      <c r="W66" s="41"/>
      <c r="X66" s="41"/>
      <c r="Y66" s="41"/>
      <c r="Z66" s="41"/>
      <c r="AA66" s="41"/>
      <c r="AB66" s="42"/>
      <c r="AC66" s="13"/>
      <c r="AD66" s="3">
        <f>R66*AC66</f>
        <v>0</v>
      </c>
      <c r="AE66" s="13"/>
      <c r="AF66" s="15"/>
      <c r="AH66" s="24"/>
      <c r="AI66" s="26"/>
      <c r="AJ66" s="40"/>
      <c r="AK66" s="41"/>
      <c r="AL66" s="41"/>
      <c r="AM66" s="41"/>
      <c r="AN66" s="41"/>
      <c r="AO66" s="41"/>
      <c r="AP66" s="41"/>
      <c r="AQ66" s="41"/>
      <c r="AR66" s="42"/>
      <c r="AS66" s="13"/>
      <c r="AT66" s="3">
        <f>AH66*AS66</f>
        <v>0</v>
      </c>
      <c r="AU66" s="13"/>
      <c r="AV66" s="15"/>
      <c r="AX66" s="24"/>
      <c r="AY66" s="26"/>
      <c r="AZ66" s="40"/>
      <c r="BA66" s="41"/>
      <c r="BB66" s="41"/>
      <c r="BC66" s="41"/>
      <c r="BD66" s="41"/>
      <c r="BE66" s="41"/>
      <c r="BF66" s="41"/>
      <c r="BG66" s="41"/>
      <c r="BH66" s="42"/>
      <c r="BI66" s="13"/>
      <c r="BJ66" s="3">
        <f>AX66*BI66</f>
        <v>0</v>
      </c>
      <c r="BK66" s="13"/>
      <c r="BL66" s="15"/>
      <c r="BN66" s="24"/>
      <c r="BO66" s="26"/>
      <c r="BP66" s="40"/>
      <c r="BQ66" s="41"/>
      <c r="BR66" s="41"/>
      <c r="BS66" s="41"/>
      <c r="BT66" s="41"/>
      <c r="BU66" s="41"/>
      <c r="BV66" s="41"/>
      <c r="BW66" s="41"/>
      <c r="BX66" s="42"/>
      <c r="BY66" s="13"/>
      <c r="BZ66" s="3">
        <f>BN66*BY66</f>
        <v>0</v>
      </c>
      <c r="CA66" s="13"/>
      <c r="CB66" s="15"/>
    </row>
    <row r="67" spans="18:80">
      <c r="R67" s="24"/>
      <c r="S67" s="26"/>
      <c r="T67" s="40"/>
      <c r="U67" s="41"/>
      <c r="V67" s="41"/>
      <c r="W67" s="41"/>
      <c r="X67" s="41"/>
      <c r="Y67" s="41"/>
      <c r="Z67" s="41"/>
      <c r="AA67" s="41"/>
      <c r="AB67" s="42"/>
      <c r="AC67" s="13"/>
      <c r="AD67" s="3">
        <f>R67*AC67</f>
        <v>0</v>
      </c>
      <c r="AE67" s="13"/>
      <c r="AF67" s="15"/>
      <c r="AH67" s="24"/>
      <c r="AI67" s="26"/>
      <c r="AJ67" s="40"/>
      <c r="AK67" s="41"/>
      <c r="AL67" s="41"/>
      <c r="AM67" s="41"/>
      <c r="AN67" s="41"/>
      <c r="AO67" s="41"/>
      <c r="AP67" s="41"/>
      <c r="AQ67" s="41"/>
      <c r="AR67" s="42"/>
      <c r="AS67" s="13"/>
      <c r="AT67" s="3">
        <f>AH67*AS67</f>
        <v>0</v>
      </c>
      <c r="AU67" s="13"/>
      <c r="AV67" s="15"/>
      <c r="AX67" s="24"/>
      <c r="AY67" s="26"/>
      <c r="AZ67" s="40"/>
      <c r="BA67" s="41"/>
      <c r="BB67" s="41"/>
      <c r="BC67" s="41"/>
      <c r="BD67" s="41"/>
      <c r="BE67" s="41"/>
      <c r="BF67" s="41"/>
      <c r="BG67" s="41"/>
      <c r="BH67" s="42"/>
      <c r="BI67" s="13"/>
      <c r="BJ67" s="3">
        <f>AX67*BI67</f>
        <v>0</v>
      </c>
      <c r="BK67" s="13"/>
      <c r="BL67" s="15"/>
      <c r="BN67" s="24"/>
      <c r="BO67" s="26"/>
      <c r="BP67" s="40"/>
      <c r="BQ67" s="41"/>
      <c r="BR67" s="41"/>
      <c r="BS67" s="41"/>
      <c r="BT67" s="41"/>
      <c r="BU67" s="41"/>
      <c r="BV67" s="41"/>
      <c r="BW67" s="41"/>
      <c r="BX67" s="42"/>
      <c r="BY67" s="13"/>
      <c r="BZ67" s="3">
        <f>BN67*BY67</f>
        <v>0</v>
      </c>
      <c r="CA67" s="13"/>
      <c r="CB67" s="15"/>
    </row>
    <row r="68" spans="18:80" ht="13.8" thickBot="1">
      <c r="R68" s="27"/>
      <c r="S68" s="30"/>
      <c r="T68" s="37"/>
      <c r="U68" s="38"/>
      <c r="V68" s="38"/>
      <c r="W68" s="38"/>
      <c r="X68" s="38"/>
      <c r="Y68" s="38"/>
      <c r="Z68" s="38"/>
      <c r="AA68" s="38"/>
      <c r="AB68" s="39"/>
      <c r="AC68" s="16"/>
      <c r="AD68" s="28"/>
      <c r="AE68" s="16"/>
      <c r="AF68" s="17"/>
      <c r="AH68" s="27"/>
      <c r="AI68" s="30"/>
      <c r="AJ68" s="37"/>
      <c r="AK68" s="38"/>
      <c r="AL68" s="38"/>
      <c r="AM68" s="38"/>
      <c r="AN68" s="38"/>
      <c r="AO68" s="38"/>
      <c r="AP68" s="38"/>
      <c r="AQ68" s="38"/>
      <c r="AR68" s="39"/>
      <c r="AS68" s="16"/>
      <c r="AT68" s="28"/>
      <c r="AU68" s="16"/>
      <c r="AV68" s="17"/>
      <c r="AX68" s="27"/>
      <c r="AY68" s="30"/>
      <c r="AZ68" s="37"/>
      <c r="BA68" s="38"/>
      <c r="BB68" s="38"/>
      <c r="BC68" s="38"/>
      <c r="BD68" s="38"/>
      <c r="BE68" s="38"/>
      <c r="BF68" s="38"/>
      <c r="BG68" s="38"/>
      <c r="BH68" s="39"/>
      <c r="BI68" s="16"/>
      <c r="BJ68" s="28"/>
      <c r="BK68" s="16"/>
      <c r="BL68" s="17"/>
      <c r="BN68" s="27"/>
      <c r="BO68" s="30"/>
      <c r="BP68" s="37"/>
      <c r="BQ68" s="38"/>
      <c r="BR68" s="38"/>
      <c r="BS68" s="38"/>
      <c r="BT68" s="38"/>
      <c r="BU68" s="38"/>
      <c r="BV68" s="38"/>
      <c r="BW68" s="38"/>
      <c r="BX68" s="39"/>
      <c r="BY68" s="16"/>
      <c r="BZ68" s="28"/>
      <c r="CA68" s="16"/>
      <c r="CB68" s="17"/>
    </row>
    <row r="69" spans="18:80" ht="13.8" thickBot="1"/>
    <row r="70" spans="18:80">
      <c r="AH70" s="6" t="s">
        <v>0</v>
      </c>
      <c r="AI70" s="221"/>
      <c r="AJ70" s="221"/>
      <c r="AK70" s="222"/>
      <c r="AL70" s="9" t="s">
        <v>1</v>
      </c>
      <c r="AM70" s="8"/>
      <c r="AN70" s="8"/>
      <c r="AO70" s="8"/>
      <c r="AP70" s="8"/>
      <c r="AQ70" s="8"/>
      <c r="AR70" s="10"/>
      <c r="AS70" s="7"/>
      <c r="AT70" s="7"/>
      <c r="AU70" s="7" t="s">
        <v>2</v>
      </c>
      <c r="AV70" s="11">
        <f>SUM(AT73:AT90)</f>
        <v>0</v>
      </c>
    </row>
    <row r="71" spans="18:80" ht="13.8" thickBot="1">
      <c r="AH71" s="12"/>
      <c r="AI71" s="44"/>
      <c r="AJ71" s="44"/>
      <c r="AK71" s="45"/>
      <c r="AL71" s="46"/>
      <c r="AM71" s="47"/>
      <c r="AN71" s="47"/>
      <c r="AO71" s="47"/>
      <c r="AP71" s="47"/>
      <c r="AQ71" s="47"/>
      <c r="AR71" s="14"/>
      <c r="AS71" s="13"/>
      <c r="AT71" s="13"/>
      <c r="AU71" s="13"/>
      <c r="AV71" s="15"/>
    </row>
    <row r="72" spans="18:80">
      <c r="AH72" s="18" t="s">
        <v>3</v>
      </c>
      <c r="AI72" s="19" t="s">
        <v>4</v>
      </c>
      <c r="AJ72" s="20" t="s">
        <v>5</v>
      </c>
      <c r="AK72" s="20" t="s">
        <v>6</v>
      </c>
      <c r="AL72" s="20" t="s">
        <v>7</v>
      </c>
      <c r="AM72" s="20" t="s">
        <v>8</v>
      </c>
      <c r="AN72" s="20" t="s">
        <v>9</v>
      </c>
      <c r="AO72" s="20" t="s">
        <v>10</v>
      </c>
      <c r="AP72" s="20" t="s">
        <v>11</v>
      </c>
      <c r="AQ72" s="20" t="s">
        <v>12</v>
      </c>
      <c r="AR72" s="20" t="s">
        <v>13</v>
      </c>
      <c r="AS72" s="21" t="s">
        <v>14</v>
      </c>
      <c r="AT72" s="19" t="s">
        <v>15</v>
      </c>
      <c r="AU72" s="22" t="s">
        <v>16</v>
      </c>
      <c r="AV72" s="23"/>
    </row>
    <row r="73" spans="18:80">
      <c r="AH73" s="24"/>
      <c r="AI73" s="3"/>
      <c r="AJ73" s="25"/>
      <c r="AK73" s="25"/>
      <c r="AL73" s="25"/>
      <c r="AM73" s="25"/>
      <c r="AN73" s="25"/>
      <c r="AO73" s="25"/>
      <c r="AP73" s="25"/>
      <c r="AQ73" s="25"/>
      <c r="AR73" s="25"/>
      <c r="AS73" s="26"/>
      <c r="AT73" s="3">
        <f>AH73*AS73</f>
        <v>0</v>
      </c>
      <c r="AU73" s="13"/>
      <c r="AV73" s="15"/>
    </row>
    <row r="74" spans="18:80">
      <c r="AH74" s="24"/>
      <c r="AI74" s="3"/>
      <c r="AJ74" s="25"/>
      <c r="AK74" s="25"/>
      <c r="AL74" s="25"/>
      <c r="AM74" s="25"/>
      <c r="AN74" s="25"/>
      <c r="AO74" s="25"/>
      <c r="AP74" s="25"/>
      <c r="AQ74" s="25"/>
      <c r="AR74" s="25"/>
      <c r="AS74" s="26"/>
      <c r="AT74" s="3">
        <f>AH74*AS74</f>
        <v>0</v>
      </c>
      <c r="AU74" s="13"/>
      <c r="AV74" s="15"/>
    </row>
    <row r="75" spans="18:80" ht="13.8" thickBot="1">
      <c r="AH75" s="27"/>
      <c r="AI75" s="28"/>
      <c r="AJ75" s="29"/>
      <c r="AK75" s="29"/>
      <c r="AL75" s="29"/>
      <c r="AM75" s="29"/>
      <c r="AN75" s="29"/>
      <c r="AO75" s="29"/>
      <c r="AP75" s="29"/>
      <c r="AQ75" s="29"/>
      <c r="AR75" s="29"/>
      <c r="AS75" s="30"/>
      <c r="AT75" s="28">
        <f>AH75*AS75</f>
        <v>0</v>
      </c>
      <c r="AU75" s="16"/>
      <c r="AV75" s="17"/>
    </row>
    <row r="76" spans="18:80">
      <c r="AH76" s="18" t="s">
        <v>3</v>
      </c>
      <c r="AI76" s="21" t="s">
        <v>17</v>
      </c>
      <c r="AJ76" s="50"/>
      <c r="AK76" s="20" t="s">
        <v>6</v>
      </c>
      <c r="AL76" s="231" t="s">
        <v>18</v>
      </c>
      <c r="AM76" s="232"/>
      <c r="AN76" s="233"/>
      <c r="AO76" s="231" t="s">
        <v>19</v>
      </c>
      <c r="AP76" s="233"/>
      <c r="AQ76" s="231" t="s">
        <v>20</v>
      </c>
      <c r="AR76" s="233"/>
      <c r="AS76" s="21" t="s">
        <v>14</v>
      </c>
      <c r="AT76" s="19" t="s">
        <v>15</v>
      </c>
      <c r="AU76" s="22" t="s">
        <v>16</v>
      </c>
      <c r="AV76" s="23"/>
    </row>
    <row r="77" spans="18:80">
      <c r="AH77" s="24"/>
      <c r="AI77" s="26"/>
      <c r="AJ77" s="48"/>
      <c r="AK77" s="25"/>
      <c r="AL77" s="226"/>
      <c r="AM77" s="227"/>
      <c r="AN77" s="228"/>
      <c r="AO77" s="226"/>
      <c r="AP77" s="228"/>
      <c r="AQ77" s="226"/>
      <c r="AR77" s="228"/>
      <c r="AS77" s="26"/>
      <c r="AT77" s="3">
        <f>AH77*AS77</f>
        <v>0</v>
      </c>
      <c r="AU77" s="13"/>
      <c r="AV77" s="15"/>
    </row>
    <row r="78" spans="18:80" ht="13.8" thickBot="1">
      <c r="AH78" s="24"/>
      <c r="AI78" s="26"/>
      <c r="AJ78" s="48"/>
      <c r="AK78" s="25"/>
      <c r="AL78" s="46"/>
      <c r="AM78" s="47"/>
      <c r="AN78" s="48"/>
      <c r="AO78" s="46"/>
      <c r="AP78" s="48"/>
      <c r="AQ78" s="46"/>
      <c r="AR78" s="14"/>
      <c r="AS78" s="26"/>
      <c r="AT78" s="3"/>
      <c r="AU78" s="13"/>
      <c r="AV78" s="15"/>
    </row>
    <row r="79" spans="18:80">
      <c r="AH79" s="18" t="s">
        <v>3</v>
      </c>
      <c r="AI79" s="31" t="s">
        <v>21</v>
      </c>
      <c r="AJ79" s="231" t="s">
        <v>22</v>
      </c>
      <c r="AK79" s="232"/>
      <c r="AL79" s="233"/>
      <c r="AM79" s="231" t="s">
        <v>23</v>
      </c>
      <c r="AN79" s="233"/>
      <c r="AO79" s="231" t="s">
        <v>24</v>
      </c>
      <c r="AP79" s="233"/>
      <c r="AQ79" s="231" t="s">
        <v>25</v>
      </c>
      <c r="AR79" s="233"/>
      <c r="AS79" s="21" t="s">
        <v>14</v>
      </c>
      <c r="AT79" s="19" t="s">
        <v>15</v>
      </c>
      <c r="AU79" s="32" t="s">
        <v>16</v>
      </c>
      <c r="AV79" s="33"/>
    </row>
    <row r="80" spans="18:80">
      <c r="AH80" s="24"/>
      <c r="AI80" s="3"/>
      <c r="AJ80" s="226"/>
      <c r="AK80" s="227"/>
      <c r="AL80" s="228"/>
      <c r="AM80" s="226"/>
      <c r="AN80" s="228"/>
      <c r="AO80" s="226"/>
      <c r="AP80" s="228"/>
      <c r="AQ80" s="226"/>
      <c r="AR80" s="228"/>
      <c r="AS80" s="26"/>
      <c r="AT80" s="3">
        <f>AH80*AS80</f>
        <v>0</v>
      </c>
      <c r="AU80" s="13"/>
      <c r="AV80" s="15"/>
    </row>
    <row r="81" spans="34:48">
      <c r="AH81" s="24"/>
      <c r="AI81" s="3"/>
      <c r="AJ81" s="229"/>
      <c r="AK81" s="237"/>
      <c r="AL81" s="230"/>
      <c r="AM81" s="229"/>
      <c r="AN81" s="230"/>
      <c r="AO81" s="229"/>
      <c r="AP81" s="230"/>
      <c r="AQ81" s="229"/>
      <c r="AR81" s="230"/>
      <c r="AS81" s="26"/>
      <c r="AT81" s="3">
        <f>AH81*AS81</f>
        <v>0</v>
      </c>
      <c r="AU81" s="13"/>
      <c r="AV81" s="15"/>
    </row>
    <row r="82" spans="34:48">
      <c r="AH82" s="24"/>
      <c r="AI82" s="3"/>
      <c r="AJ82" s="229"/>
      <c r="AK82" s="237"/>
      <c r="AL82" s="230"/>
      <c r="AM82" s="229"/>
      <c r="AN82" s="230"/>
      <c r="AO82" s="229"/>
      <c r="AP82" s="230"/>
      <c r="AQ82" s="229"/>
      <c r="AR82" s="230"/>
      <c r="AS82" s="26"/>
      <c r="AT82" s="3">
        <f>AH82*AS82</f>
        <v>0</v>
      </c>
      <c r="AU82" s="13"/>
      <c r="AV82" s="15"/>
    </row>
    <row r="83" spans="34:48">
      <c r="AH83" s="24"/>
      <c r="AI83" s="34"/>
      <c r="AJ83" s="229"/>
      <c r="AK83" s="237"/>
      <c r="AL83" s="230"/>
      <c r="AM83" s="229"/>
      <c r="AN83" s="230"/>
      <c r="AO83" s="229"/>
      <c r="AP83" s="230"/>
      <c r="AQ83" s="229"/>
      <c r="AR83" s="230"/>
      <c r="AS83" s="26"/>
      <c r="AT83" s="3">
        <f>AH83*AS83</f>
        <v>0</v>
      </c>
      <c r="AU83" s="13"/>
      <c r="AV83" s="15"/>
    </row>
    <row r="84" spans="34:48" ht="13.8" thickBot="1">
      <c r="AH84" s="24"/>
      <c r="AI84" s="3"/>
      <c r="AJ84" s="234"/>
      <c r="AK84" s="235"/>
      <c r="AL84" s="236"/>
      <c r="AM84" s="229"/>
      <c r="AN84" s="230"/>
      <c r="AO84" s="229"/>
      <c r="AP84" s="230"/>
      <c r="AQ84" s="229"/>
      <c r="AR84" s="230"/>
      <c r="AS84" s="26"/>
      <c r="AT84" s="3"/>
      <c r="AU84" s="13"/>
      <c r="AV84" s="15"/>
    </row>
    <row r="85" spans="34:48">
      <c r="AH85" s="18" t="s">
        <v>3</v>
      </c>
      <c r="AI85" s="35" t="s">
        <v>27</v>
      </c>
      <c r="AJ85" s="35" t="s">
        <v>26</v>
      </c>
      <c r="AK85" s="32"/>
      <c r="AL85" s="49"/>
      <c r="AM85" s="32"/>
      <c r="AN85" s="49"/>
      <c r="AO85" s="32"/>
      <c r="AP85" s="49"/>
      <c r="AQ85" s="32"/>
      <c r="AR85" s="36"/>
      <c r="AS85" s="22" t="s">
        <v>14</v>
      </c>
      <c r="AT85" s="19" t="s">
        <v>15</v>
      </c>
      <c r="AU85" s="32" t="s">
        <v>16</v>
      </c>
      <c r="AV85" s="33"/>
    </row>
    <row r="86" spans="34:48">
      <c r="AH86" s="24"/>
      <c r="AI86" s="26"/>
      <c r="AJ86" s="43"/>
      <c r="AK86" s="41"/>
      <c r="AL86" s="41"/>
      <c r="AM86" s="41"/>
      <c r="AN86" s="41"/>
      <c r="AO86" s="41"/>
      <c r="AP86" s="41"/>
      <c r="AQ86" s="41"/>
      <c r="AR86" s="42"/>
      <c r="AS86" s="13"/>
      <c r="AT86" s="3">
        <f>AH86*AS86</f>
        <v>0</v>
      </c>
      <c r="AU86" s="13"/>
      <c r="AV86" s="15"/>
    </row>
    <row r="87" spans="34:48">
      <c r="AH87" s="24"/>
      <c r="AI87" s="26"/>
      <c r="AJ87" s="40"/>
      <c r="AK87" s="41"/>
      <c r="AL87" s="41"/>
      <c r="AM87" s="41"/>
      <c r="AN87" s="41"/>
      <c r="AO87" s="41"/>
      <c r="AP87" s="41"/>
      <c r="AQ87" s="41"/>
      <c r="AR87" s="42"/>
      <c r="AS87" s="13"/>
      <c r="AT87" s="3">
        <f>AH87*AS87</f>
        <v>0</v>
      </c>
      <c r="AU87" s="13"/>
      <c r="AV87" s="15"/>
    </row>
    <row r="88" spans="34:48">
      <c r="AH88" s="24"/>
      <c r="AI88" s="26"/>
      <c r="AJ88" s="40"/>
      <c r="AK88" s="41"/>
      <c r="AL88" s="41"/>
      <c r="AM88" s="41"/>
      <c r="AN88" s="41"/>
      <c r="AO88" s="41"/>
      <c r="AP88" s="41"/>
      <c r="AQ88" s="41"/>
      <c r="AR88" s="42"/>
      <c r="AS88" s="13"/>
      <c r="AT88" s="3">
        <f>AH88*AS88</f>
        <v>0</v>
      </c>
      <c r="AU88" s="13"/>
      <c r="AV88" s="15"/>
    </row>
    <row r="89" spans="34:48">
      <c r="AH89" s="24"/>
      <c r="AI89" s="26"/>
      <c r="AJ89" s="40"/>
      <c r="AK89" s="41"/>
      <c r="AL89" s="41"/>
      <c r="AM89" s="41"/>
      <c r="AN89" s="41"/>
      <c r="AO89" s="41"/>
      <c r="AP89" s="41"/>
      <c r="AQ89" s="41"/>
      <c r="AR89" s="42"/>
      <c r="AS89" s="13"/>
      <c r="AT89" s="3">
        <f>AH89*AS89</f>
        <v>0</v>
      </c>
      <c r="AU89" s="13"/>
      <c r="AV89" s="15"/>
    </row>
    <row r="90" spans="34:48" ht="13.8" thickBot="1">
      <c r="AH90" s="27"/>
      <c r="AI90" s="30"/>
      <c r="AJ90" s="37"/>
      <c r="AK90" s="38"/>
      <c r="AL90" s="38"/>
      <c r="AM90" s="38"/>
      <c r="AN90" s="38"/>
      <c r="AO90" s="38"/>
      <c r="AP90" s="38"/>
      <c r="AQ90" s="38"/>
      <c r="AR90" s="39"/>
      <c r="AS90" s="16"/>
      <c r="AT90" s="28"/>
      <c r="AU90" s="16"/>
      <c r="AV90" s="17"/>
    </row>
    <row r="91" spans="34:48" ht="13.8" thickBot="1"/>
    <row r="92" spans="34:48">
      <c r="AH92" s="6" t="s">
        <v>0</v>
      </c>
      <c r="AI92" s="221"/>
      <c r="AJ92" s="221"/>
      <c r="AK92" s="222"/>
      <c r="AL92" s="9" t="s">
        <v>1</v>
      </c>
      <c r="AM92" s="8"/>
      <c r="AN92" s="8"/>
      <c r="AO92" s="8"/>
      <c r="AP92" s="8"/>
      <c r="AQ92" s="8"/>
      <c r="AR92" s="10"/>
      <c r="AS92" s="7"/>
      <c r="AT92" s="7"/>
      <c r="AU92" s="7" t="s">
        <v>2</v>
      </c>
      <c r="AV92" s="11">
        <f>SUM(AT95:AT112)</f>
        <v>0</v>
      </c>
    </row>
    <row r="93" spans="34:48" ht="13.8" thickBot="1">
      <c r="AH93" s="12"/>
      <c r="AI93" s="44"/>
      <c r="AJ93" s="44"/>
      <c r="AK93" s="45"/>
      <c r="AL93" s="46"/>
      <c r="AM93" s="47"/>
      <c r="AN93" s="47"/>
      <c r="AO93" s="47"/>
      <c r="AP93" s="47"/>
      <c r="AQ93" s="47"/>
      <c r="AR93" s="14"/>
      <c r="AS93" s="13"/>
      <c r="AT93" s="13"/>
      <c r="AU93" s="13"/>
      <c r="AV93" s="15"/>
    </row>
    <row r="94" spans="34:48">
      <c r="AH94" s="18" t="s">
        <v>3</v>
      </c>
      <c r="AI94" s="19" t="s">
        <v>4</v>
      </c>
      <c r="AJ94" s="20" t="s">
        <v>5</v>
      </c>
      <c r="AK94" s="20" t="s">
        <v>6</v>
      </c>
      <c r="AL94" s="20" t="s">
        <v>7</v>
      </c>
      <c r="AM94" s="20" t="s">
        <v>8</v>
      </c>
      <c r="AN94" s="20" t="s">
        <v>9</v>
      </c>
      <c r="AO94" s="20" t="s">
        <v>10</v>
      </c>
      <c r="AP94" s="20" t="s">
        <v>11</v>
      </c>
      <c r="AQ94" s="20" t="s">
        <v>12</v>
      </c>
      <c r="AR94" s="20" t="s">
        <v>13</v>
      </c>
      <c r="AS94" s="21" t="s">
        <v>14</v>
      </c>
      <c r="AT94" s="19" t="s">
        <v>15</v>
      </c>
      <c r="AU94" s="22" t="s">
        <v>16</v>
      </c>
      <c r="AV94" s="23"/>
    </row>
    <row r="95" spans="34:48">
      <c r="AH95" s="24"/>
      <c r="AI95" s="3"/>
      <c r="AJ95" s="25"/>
      <c r="AK95" s="25"/>
      <c r="AL95" s="25"/>
      <c r="AM95" s="25"/>
      <c r="AN95" s="25"/>
      <c r="AO95" s="25"/>
      <c r="AP95" s="25"/>
      <c r="AQ95" s="25"/>
      <c r="AR95" s="25"/>
      <c r="AS95" s="26"/>
      <c r="AT95" s="3">
        <f>AH95*AS95</f>
        <v>0</v>
      </c>
      <c r="AU95" s="13"/>
      <c r="AV95" s="15"/>
    </row>
    <row r="96" spans="34:48">
      <c r="AH96" s="24"/>
      <c r="AI96" s="3"/>
      <c r="AJ96" s="25"/>
      <c r="AK96" s="25"/>
      <c r="AL96" s="25"/>
      <c r="AM96" s="25"/>
      <c r="AN96" s="25"/>
      <c r="AO96" s="25"/>
      <c r="AP96" s="25"/>
      <c r="AQ96" s="25"/>
      <c r="AR96" s="25"/>
      <c r="AS96" s="26"/>
      <c r="AT96" s="3">
        <f>AH96*AS96</f>
        <v>0</v>
      </c>
      <c r="AU96" s="13"/>
      <c r="AV96" s="15"/>
    </row>
    <row r="97" spans="34:48" ht="13.8" thickBot="1">
      <c r="AH97" s="27"/>
      <c r="AI97" s="28"/>
      <c r="AJ97" s="29"/>
      <c r="AK97" s="29"/>
      <c r="AL97" s="29"/>
      <c r="AM97" s="29"/>
      <c r="AN97" s="29"/>
      <c r="AO97" s="29"/>
      <c r="AP97" s="29"/>
      <c r="AQ97" s="29"/>
      <c r="AR97" s="29"/>
      <c r="AS97" s="30"/>
      <c r="AT97" s="28">
        <f>AH97*AS97</f>
        <v>0</v>
      </c>
      <c r="AU97" s="16"/>
      <c r="AV97" s="17"/>
    </row>
    <row r="98" spans="34:48">
      <c r="AH98" s="18" t="s">
        <v>3</v>
      </c>
      <c r="AI98" s="21" t="s">
        <v>17</v>
      </c>
      <c r="AJ98" s="50"/>
      <c r="AK98" s="20" t="s">
        <v>6</v>
      </c>
      <c r="AL98" s="231" t="s">
        <v>18</v>
      </c>
      <c r="AM98" s="232"/>
      <c r="AN98" s="233"/>
      <c r="AO98" s="231" t="s">
        <v>19</v>
      </c>
      <c r="AP98" s="233"/>
      <c r="AQ98" s="231" t="s">
        <v>20</v>
      </c>
      <c r="AR98" s="233"/>
      <c r="AS98" s="21" t="s">
        <v>14</v>
      </c>
      <c r="AT98" s="19" t="s">
        <v>15</v>
      </c>
      <c r="AU98" s="22" t="s">
        <v>16</v>
      </c>
      <c r="AV98" s="23"/>
    </row>
    <row r="99" spans="34:48">
      <c r="AH99" s="24"/>
      <c r="AI99" s="26"/>
      <c r="AJ99" s="48"/>
      <c r="AK99" s="25"/>
      <c r="AL99" s="226"/>
      <c r="AM99" s="227"/>
      <c r="AN99" s="228"/>
      <c r="AO99" s="226"/>
      <c r="AP99" s="228"/>
      <c r="AQ99" s="226"/>
      <c r="AR99" s="228"/>
      <c r="AS99" s="26"/>
      <c r="AT99" s="3">
        <f>AH99*AS99</f>
        <v>0</v>
      </c>
      <c r="AU99" s="13"/>
      <c r="AV99" s="15"/>
    </row>
    <row r="100" spans="34:48" ht="13.8" thickBot="1">
      <c r="AH100" s="24"/>
      <c r="AI100" s="26"/>
      <c r="AJ100" s="48"/>
      <c r="AK100" s="25"/>
      <c r="AL100" s="46"/>
      <c r="AM100" s="47"/>
      <c r="AN100" s="48"/>
      <c r="AO100" s="46"/>
      <c r="AP100" s="48"/>
      <c r="AQ100" s="46"/>
      <c r="AR100" s="14"/>
      <c r="AS100" s="26"/>
      <c r="AT100" s="3"/>
      <c r="AU100" s="13"/>
      <c r="AV100" s="15"/>
    </row>
    <row r="101" spans="34:48">
      <c r="AH101" s="18" t="s">
        <v>3</v>
      </c>
      <c r="AI101" s="31" t="s">
        <v>21</v>
      </c>
      <c r="AJ101" s="231" t="s">
        <v>22</v>
      </c>
      <c r="AK101" s="232"/>
      <c r="AL101" s="233"/>
      <c r="AM101" s="231" t="s">
        <v>23</v>
      </c>
      <c r="AN101" s="233"/>
      <c r="AO101" s="231" t="s">
        <v>24</v>
      </c>
      <c r="AP101" s="233"/>
      <c r="AQ101" s="231" t="s">
        <v>25</v>
      </c>
      <c r="AR101" s="233"/>
      <c r="AS101" s="21" t="s">
        <v>14</v>
      </c>
      <c r="AT101" s="19" t="s">
        <v>15</v>
      </c>
      <c r="AU101" s="32" t="s">
        <v>16</v>
      </c>
      <c r="AV101" s="33"/>
    </row>
    <row r="102" spans="34:48">
      <c r="AH102" s="24"/>
      <c r="AI102" s="3"/>
      <c r="AJ102" s="226"/>
      <c r="AK102" s="227"/>
      <c r="AL102" s="228"/>
      <c r="AM102" s="226"/>
      <c r="AN102" s="228"/>
      <c r="AO102" s="226"/>
      <c r="AP102" s="228"/>
      <c r="AQ102" s="226"/>
      <c r="AR102" s="228"/>
      <c r="AS102" s="26"/>
      <c r="AT102" s="3">
        <f>AH102*AS102</f>
        <v>0</v>
      </c>
      <c r="AU102" s="13"/>
      <c r="AV102" s="15"/>
    </row>
    <row r="103" spans="34:48">
      <c r="AH103" s="24"/>
      <c r="AI103" s="3"/>
      <c r="AJ103" s="229"/>
      <c r="AK103" s="237"/>
      <c r="AL103" s="230"/>
      <c r="AM103" s="229"/>
      <c r="AN103" s="230"/>
      <c r="AO103" s="229"/>
      <c r="AP103" s="230"/>
      <c r="AQ103" s="229"/>
      <c r="AR103" s="230"/>
      <c r="AS103" s="26"/>
      <c r="AT103" s="3">
        <f>AH103*AS103</f>
        <v>0</v>
      </c>
      <c r="AU103" s="13"/>
      <c r="AV103" s="15"/>
    </row>
    <row r="104" spans="34:48">
      <c r="AH104" s="24"/>
      <c r="AI104" s="3"/>
      <c r="AJ104" s="229"/>
      <c r="AK104" s="237"/>
      <c r="AL104" s="230"/>
      <c r="AM104" s="229"/>
      <c r="AN104" s="230"/>
      <c r="AO104" s="229"/>
      <c r="AP104" s="230"/>
      <c r="AQ104" s="229"/>
      <c r="AR104" s="230"/>
      <c r="AS104" s="26"/>
      <c r="AT104" s="3">
        <f>AH104*AS104</f>
        <v>0</v>
      </c>
      <c r="AU104" s="13"/>
      <c r="AV104" s="15"/>
    </row>
    <row r="105" spans="34:48">
      <c r="AH105" s="24"/>
      <c r="AI105" s="34"/>
      <c r="AJ105" s="229"/>
      <c r="AK105" s="237"/>
      <c r="AL105" s="230"/>
      <c r="AM105" s="229"/>
      <c r="AN105" s="230"/>
      <c r="AO105" s="229"/>
      <c r="AP105" s="230"/>
      <c r="AQ105" s="229"/>
      <c r="AR105" s="230"/>
      <c r="AS105" s="26"/>
      <c r="AT105" s="3">
        <f>AH105*AS105</f>
        <v>0</v>
      </c>
      <c r="AU105" s="13"/>
      <c r="AV105" s="15"/>
    </row>
    <row r="106" spans="34:48" ht="13.8" thickBot="1">
      <c r="AH106" s="24"/>
      <c r="AI106" s="3"/>
      <c r="AJ106" s="234"/>
      <c r="AK106" s="235"/>
      <c r="AL106" s="236"/>
      <c r="AM106" s="229"/>
      <c r="AN106" s="230"/>
      <c r="AO106" s="229"/>
      <c r="AP106" s="230"/>
      <c r="AQ106" s="229"/>
      <c r="AR106" s="230"/>
      <c r="AS106" s="26"/>
      <c r="AT106" s="3"/>
      <c r="AU106" s="13"/>
      <c r="AV106" s="15"/>
    </row>
    <row r="107" spans="34:48">
      <c r="AH107" s="18" t="s">
        <v>3</v>
      </c>
      <c r="AI107" s="35" t="s">
        <v>27</v>
      </c>
      <c r="AJ107" s="35" t="s">
        <v>26</v>
      </c>
      <c r="AK107" s="32"/>
      <c r="AL107" s="49"/>
      <c r="AM107" s="32"/>
      <c r="AN107" s="49"/>
      <c r="AO107" s="32"/>
      <c r="AP107" s="49"/>
      <c r="AQ107" s="32"/>
      <c r="AR107" s="36"/>
      <c r="AS107" s="22" t="s">
        <v>14</v>
      </c>
      <c r="AT107" s="19" t="s">
        <v>15</v>
      </c>
      <c r="AU107" s="32" t="s">
        <v>16</v>
      </c>
      <c r="AV107" s="33"/>
    </row>
    <row r="108" spans="34:48">
      <c r="AH108" s="24"/>
      <c r="AI108" s="26"/>
      <c r="AJ108" s="43"/>
      <c r="AK108" s="41"/>
      <c r="AL108" s="41"/>
      <c r="AM108" s="41"/>
      <c r="AN108" s="41"/>
      <c r="AO108" s="41"/>
      <c r="AP108" s="41"/>
      <c r="AQ108" s="41"/>
      <c r="AR108" s="42"/>
      <c r="AS108" s="13"/>
      <c r="AT108" s="3">
        <f>AH108*AS108</f>
        <v>0</v>
      </c>
      <c r="AU108" s="13"/>
      <c r="AV108" s="15"/>
    </row>
    <row r="109" spans="34:48">
      <c r="AH109" s="24"/>
      <c r="AI109" s="26"/>
      <c r="AJ109" s="40"/>
      <c r="AK109" s="41"/>
      <c r="AL109" s="41"/>
      <c r="AM109" s="41"/>
      <c r="AN109" s="41"/>
      <c r="AO109" s="41"/>
      <c r="AP109" s="41"/>
      <c r="AQ109" s="41"/>
      <c r="AR109" s="42"/>
      <c r="AS109" s="13"/>
      <c r="AT109" s="3">
        <f>AH109*AS109</f>
        <v>0</v>
      </c>
      <c r="AU109" s="13"/>
      <c r="AV109" s="15"/>
    </row>
    <row r="110" spans="34:48">
      <c r="AH110" s="24"/>
      <c r="AI110" s="26"/>
      <c r="AJ110" s="40"/>
      <c r="AK110" s="41"/>
      <c r="AL110" s="41"/>
      <c r="AM110" s="41"/>
      <c r="AN110" s="41"/>
      <c r="AO110" s="41"/>
      <c r="AP110" s="41"/>
      <c r="AQ110" s="41"/>
      <c r="AR110" s="42"/>
      <c r="AS110" s="13"/>
      <c r="AT110" s="3">
        <f>AH110*AS110</f>
        <v>0</v>
      </c>
      <c r="AU110" s="13"/>
      <c r="AV110" s="15"/>
    </row>
    <row r="111" spans="34:48">
      <c r="AH111" s="24"/>
      <c r="AI111" s="26"/>
      <c r="AJ111" s="40"/>
      <c r="AK111" s="41"/>
      <c r="AL111" s="41"/>
      <c r="AM111" s="41"/>
      <c r="AN111" s="41"/>
      <c r="AO111" s="41"/>
      <c r="AP111" s="41"/>
      <c r="AQ111" s="41"/>
      <c r="AR111" s="42"/>
      <c r="AS111" s="13"/>
      <c r="AT111" s="3">
        <f>AH111*AS111</f>
        <v>0</v>
      </c>
      <c r="AU111" s="13"/>
      <c r="AV111" s="15"/>
    </row>
    <row r="112" spans="34:48" ht="13.8" thickBot="1">
      <c r="AH112" s="27"/>
      <c r="AI112" s="30"/>
      <c r="AJ112" s="37"/>
      <c r="AK112" s="38"/>
      <c r="AL112" s="38"/>
      <c r="AM112" s="38"/>
      <c r="AN112" s="38"/>
      <c r="AO112" s="38"/>
      <c r="AP112" s="38"/>
      <c r="AQ112" s="38"/>
      <c r="AR112" s="39"/>
      <c r="AS112" s="16"/>
      <c r="AT112" s="28"/>
      <c r="AU112" s="16"/>
      <c r="AV112" s="17"/>
    </row>
    <row r="113" spans="34:48" ht="13.8" thickBot="1"/>
    <row r="114" spans="34:48">
      <c r="AH114" s="6" t="s">
        <v>0</v>
      </c>
      <c r="AI114" s="221"/>
      <c r="AJ114" s="221"/>
      <c r="AK114" s="222"/>
      <c r="AL114" s="9" t="s">
        <v>1</v>
      </c>
      <c r="AM114" s="8"/>
      <c r="AN114" s="8"/>
      <c r="AO114" s="8"/>
      <c r="AP114" s="8"/>
      <c r="AQ114" s="8"/>
      <c r="AR114" s="10"/>
      <c r="AS114" s="7"/>
      <c r="AT114" s="7"/>
      <c r="AU114" s="7" t="s">
        <v>2</v>
      </c>
      <c r="AV114" s="11">
        <f>SUM(AT117:AT134)</f>
        <v>0</v>
      </c>
    </row>
    <row r="115" spans="34:48" ht="13.8" thickBot="1">
      <c r="AH115" s="12"/>
      <c r="AI115" s="44"/>
      <c r="AJ115" s="44"/>
      <c r="AK115" s="45"/>
      <c r="AL115" s="46"/>
      <c r="AM115" s="47"/>
      <c r="AN115" s="47"/>
      <c r="AO115" s="47"/>
      <c r="AP115" s="47"/>
      <c r="AQ115" s="47"/>
      <c r="AR115" s="14"/>
      <c r="AS115" s="13"/>
      <c r="AT115" s="13"/>
      <c r="AU115" s="13"/>
      <c r="AV115" s="15"/>
    </row>
    <row r="116" spans="34:48">
      <c r="AH116" s="18" t="s">
        <v>3</v>
      </c>
      <c r="AI116" s="19" t="s">
        <v>4</v>
      </c>
      <c r="AJ116" s="20" t="s">
        <v>5</v>
      </c>
      <c r="AK116" s="20" t="s">
        <v>6</v>
      </c>
      <c r="AL116" s="20" t="s">
        <v>7</v>
      </c>
      <c r="AM116" s="20" t="s">
        <v>8</v>
      </c>
      <c r="AN116" s="20" t="s">
        <v>9</v>
      </c>
      <c r="AO116" s="20" t="s">
        <v>10</v>
      </c>
      <c r="AP116" s="20" t="s">
        <v>11</v>
      </c>
      <c r="AQ116" s="20" t="s">
        <v>12</v>
      </c>
      <c r="AR116" s="20" t="s">
        <v>13</v>
      </c>
      <c r="AS116" s="21" t="s">
        <v>14</v>
      </c>
      <c r="AT116" s="19" t="s">
        <v>15</v>
      </c>
      <c r="AU116" s="22" t="s">
        <v>16</v>
      </c>
      <c r="AV116" s="23"/>
    </row>
    <row r="117" spans="34:48">
      <c r="AH117" s="24"/>
      <c r="AI117" s="3"/>
      <c r="AJ117" s="25"/>
      <c r="AK117" s="25"/>
      <c r="AL117" s="25"/>
      <c r="AM117" s="25"/>
      <c r="AN117" s="25"/>
      <c r="AO117" s="25"/>
      <c r="AP117" s="25"/>
      <c r="AQ117" s="25"/>
      <c r="AR117" s="25"/>
      <c r="AS117" s="26"/>
      <c r="AT117" s="3">
        <f>AH117*AS117</f>
        <v>0</v>
      </c>
      <c r="AU117" s="13"/>
      <c r="AV117" s="15"/>
    </row>
    <row r="118" spans="34:48">
      <c r="AH118" s="24"/>
      <c r="AI118" s="3"/>
      <c r="AJ118" s="25"/>
      <c r="AK118" s="25"/>
      <c r="AL118" s="25"/>
      <c r="AM118" s="25"/>
      <c r="AN118" s="25"/>
      <c r="AO118" s="25"/>
      <c r="AP118" s="25"/>
      <c r="AQ118" s="25"/>
      <c r="AR118" s="25"/>
      <c r="AS118" s="26"/>
      <c r="AT118" s="3">
        <f>AH118*AS118</f>
        <v>0</v>
      </c>
      <c r="AU118" s="13"/>
      <c r="AV118" s="15"/>
    </row>
    <row r="119" spans="34:48" ht="13.8" thickBot="1">
      <c r="AH119" s="27"/>
      <c r="AI119" s="28"/>
      <c r="AJ119" s="29"/>
      <c r="AK119" s="29"/>
      <c r="AL119" s="29"/>
      <c r="AM119" s="29"/>
      <c r="AN119" s="29"/>
      <c r="AO119" s="29"/>
      <c r="AP119" s="29"/>
      <c r="AQ119" s="29"/>
      <c r="AR119" s="29"/>
      <c r="AS119" s="30"/>
      <c r="AT119" s="28">
        <f>AH119*AS119</f>
        <v>0</v>
      </c>
      <c r="AU119" s="16"/>
      <c r="AV119" s="17"/>
    </row>
    <row r="120" spans="34:48">
      <c r="AH120" s="18" t="s">
        <v>3</v>
      </c>
      <c r="AI120" s="21" t="s">
        <v>17</v>
      </c>
      <c r="AJ120" s="50"/>
      <c r="AK120" s="20" t="s">
        <v>6</v>
      </c>
      <c r="AL120" s="231" t="s">
        <v>18</v>
      </c>
      <c r="AM120" s="232"/>
      <c r="AN120" s="233"/>
      <c r="AO120" s="231" t="s">
        <v>19</v>
      </c>
      <c r="AP120" s="233"/>
      <c r="AQ120" s="231" t="s">
        <v>20</v>
      </c>
      <c r="AR120" s="233"/>
      <c r="AS120" s="21" t="s">
        <v>14</v>
      </c>
      <c r="AT120" s="19" t="s">
        <v>15</v>
      </c>
      <c r="AU120" s="22" t="s">
        <v>16</v>
      </c>
      <c r="AV120" s="23"/>
    </row>
    <row r="121" spans="34:48">
      <c r="AH121" s="24"/>
      <c r="AI121" s="26"/>
      <c r="AJ121" s="48"/>
      <c r="AK121" s="25"/>
      <c r="AL121" s="226"/>
      <c r="AM121" s="227"/>
      <c r="AN121" s="228"/>
      <c r="AO121" s="226"/>
      <c r="AP121" s="228"/>
      <c r="AQ121" s="226"/>
      <c r="AR121" s="228"/>
      <c r="AS121" s="26"/>
      <c r="AT121" s="3">
        <f>AH121*AS121</f>
        <v>0</v>
      </c>
      <c r="AU121" s="13"/>
      <c r="AV121" s="15"/>
    </row>
    <row r="122" spans="34:48" ht="13.8" thickBot="1">
      <c r="AH122" s="24"/>
      <c r="AI122" s="26"/>
      <c r="AJ122" s="48"/>
      <c r="AK122" s="25"/>
      <c r="AL122" s="46"/>
      <c r="AM122" s="47"/>
      <c r="AN122" s="48"/>
      <c r="AO122" s="46"/>
      <c r="AP122" s="48"/>
      <c r="AQ122" s="46"/>
      <c r="AR122" s="14"/>
      <c r="AS122" s="26"/>
      <c r="AT122" s="3"/>
      <c r="AU122" s="13"/>
      <c r="AV122" s="15"/>
    </row>
    <row r="123" spans="34:48">
      <c r="AH123" s="18" t="s">
        <v>3</v>
      </c>
      <c r="AI123" s="31" t="s">
        <v>21</v>
      </c>
      <c r="AJ123" s="231" t="s">
        <v>22</v>
      </c>
      <c r="AK123" s="232"/>
      <c r="AL123" s="233"/>
      <c r="AM123" s="231" t="s">
        <v>23</v>
      </c>
      <c r="AN123" s="233"/>
      <c r="AO123" s="231" t="s">
        <v>24</v>
      </c>
      <c r="AP123" s="233"/>
      <c r="AQ123" s="231" t="s">
        <v>25</v>
      </c>
      <c r="AR123" s="233"/>
      <c r="AS123" s="21" t="s">
        <v>14</v>
      </c>
      <c r="AT123" s="19" t="s">
        <v>15</v>
      </c>
      <c r="AU123" s="32" t="s">
        <v>16</v>
      </c>
      <c r="AV123" s="33"/>
    </row>
    <row r="124" spans="34:48">
      <c r="AH124" s="24"/>
      <c r="AI124" s="3"/>
      <c r="AJ124" s="226"/>
      <c r="AK124" s="227"/>
      <c r="AL124" s="228"/>
      <c r="AM124" s="226"/>
      <c r="AN124" s="228"/>
      <c r="AO124" s="226"/>
      <c r="AP124" s="228"/>
      <c r="AQ124" s="226"/>
      <c r="AR124" s="228"/>
      <c r="AS124" s="26"/>
      <c r="AT124" s="3">
        <f>AH124*AS124</f>
        <v>0</v>
      </c>
      <c r="AU124" s="13"/>
      <c r="AV124" s="15"/>
    </row>
    <row r="125" spans="34:48">
      <c r="AH125" s="24"/>
      <c r="AI125" s="3"/>
      <c r="AJ125" s="229"/>
      <c r="AK125" s="237"/>
      <c r="AL125" s="230"/>
      <c r="AM125" s="229"/>
      <c r="AN125" s="230"/>
      <c r="AO125" s="229"/>
      <c r="AP125" s="230"/>
      <c r="AQ125" s="229"/>
      <c r="AR125" s="230"/>
      <c r="AS125" s="26"/>
      <c r="AT125" s="3">
        <f>AH125*AS125</f>
        <v>0</v>
      </c>
      <c r="AU125" s="13"/>
      <c r="AV125" s="15"/>
    </row>
    <row r="126" spans="34:48">
      <c r="AH126" s="24"/>
      <c r="AI126" s="3"/>
      <c r="AJ126" s="229"/>
      <c r="AK126" s="237"/>
      <c r="AL126" s="230"/>
      <c r="AM126" s="229"/>
      <c r="AN126" s="230"/>
      <c r="AO126" s="229"/>
      <c r="AP126" s="230"/>
      <c r="AQ126" s="229"/>
      <c r="AR126" s="230"/>
      <c r="AS126" s="26"/>
      <c r="AT126" s="3">
        <f>AH126*AS126</f>
        <v>0</v>
      </c>
      <c r="AU126" s="13"/>
      <c r="AV126" s="15"/>
    </row>
    <row r="127" spans="34:48">
      <c r="AH127" s="24"/>
      <c r="AI127" s="34"/>
      <c r="AJ127" s="229"/>
      <c r="AK127" s="237"/>
      <c r="AL127" s="230"/>
      <c r="AM127" s="229"/>
      <c r="AN127" s="230"/>
      <c r="AO127" s="229"/>
      <c r="AP127" s="230"/>
      <c r="AQ127" s="229"/>
      <c r="AR127" s="230"/>
      <c r="AS127" s="26"/>
      <c r="AT127" s="3">
        <f>AH127*AS127</f>
        <v>0</v>
      </c>
      <c r="AU127" s="13"/>
      <c r="AV127" s="15"/>
    </row>
    <row r="128" spans="34:48" ht="13.8" thickBot="1">
      <c r="AH128" s="24"/>
      <c r="AI128" s="3"/>
      <c r="AJ128" s="234"/>
      <c r="AK128" s="235"/>
      <c r="AL128" s="236"/>
      <c r="AM128" s="229"/>
      <c r="AN128" s="230"/>
      <c r="AO128" s="229"/>
      <c r="AP128" s="230"/>
      <c r="AQ128" s="229"/>
      <c r="AR128" s="230"/>
      <c r="AS128" s="26"/>
      <c r="AT128" s="3"/>
      <c r="AU128" s="13"/>
      <c r="AV128" s="15"/>
    </row>
    <row r="129" spans="34:48">
      <c r="AH129" s="18" t="s">
        <v>3</v>
      </c>
      <c r="AI129" s="35" t="s">
        <v>27</v>
      </c>
      <c r="AJ129" s="35" t="s">
        <v>26</v>
      </c>
      <c r="AK129" s="32"/>
      <c r="AL129" s="49"/>
      <c r="AM129" s="32"/>
      <c r="AN129" s="49"/>
      <c r="AO129" s="32"/>
      <c r="AP129" s="49"/>
      <c r="AQ129" s="32"/>
      <c r="AR129" s="36"/>
      <c r="AS129" s="22" t="s">
        <v>14</v>
      </c>
      <c r="AT129" s="19" t="s">
        <v>15</v>
      </c>
      <c r="AU129" s="32" t="s">
        <v>16</v>
      </c>
      <c r="AV129" s="33"/>
    </row>
    <row r="130" spans="34:48">
      <c r="AH130" s="24"/>
      <c r="AI130" s="26"/>
      <c r="AJ130" s="43"/>
      <c r="AK130" s="41"/>
      <c r="AL130" s="41"/>
      <c r="AM130" s="41"/>
      <c r="AN130" s="41"/>
      <c r="AO130" s="41"/>
      <c r="AP130" s="41"/>
      <c r="AQ130" s="41"/>
      <c r="AR130" s="42"/>
      <c r="AS130" s="13"/>
      <c r="AT130" s="3">
        <f>AH130*AS130</f>
        <v>0</v>
      </c>
      <c r="AU130" s="13"/>
      <c r="AV130" s="15"/>
    </row>
    <row r="131" spans="34:48">
      <c r="AH131" s="24"/>
      <c r="AI131" s="26"/>
      <c r="AJ131" s="40"/>
      <c r="AK131" s="41"/>
      <c r="AL131" s="41"/>
      <c r="AM131" s="41"/>
      <c r="AN131" s="41"/>
      <c r="AO131" s="41"/>
      <c r="AP131" s="41"/>
      <c r="AQ131" s="41"/>
      <c r="AR131" s="42"/>
      <c r="AS131" s="13"/>
      <c r="AT131" s="3">
        <f>AH131*AS131</f>
        <v>0</v>
      </c>
      <c r="AU131" s="13"/>
      <c r="AV131" s="15"/>
    </row>
    <row r="132" spans="34:48">
      <c r="AH132" s="24"/>
      <c r="AI132" s="26"/>
      <c r="AJ132" s="40"/>
      <c r="AK132" s="41"/>
      <c r="AL132" s="41"/>
      <c r="AM132" s="41"/>
      <c r="AN132" s="41"/>
      <c r="AO132" s="41"/>
      <c r="AP132" s="41"/>
      <c r="AQ132" s="41"/>
      <c r="AR132" s="42"/>
      <c r="AS132" s="13"/>
      <c r="AT132" s="3">
        <f>AH132*AS132</f>
        <v>0</v>
      </c>
      <c r="AU132" s="13"/>
      <c r="AV132" s="15"/>
    </row>
    <row r="133" spans="34:48">
      <c r="AH133" s="24"/>
      <c r="AI133" s="26"/>
      <c r="AJ133" s="40"/>
      <c r="AK133" s="41"/>
      <c r="AL133" s="41"/>
      <c r="AM133" s="41"/>
      <c r="AN133" s="41"/>
      <c r="AO133" s="41"/>
      <c r="AP133" s="41"/>
      <c r="AQ133" s="41"/>
      <c r="AR133" s="42"/>
      <c r="AS133" s="13"/>
      <c r="AT133" s="3">
        <f>AH133*AS133</f>
        <v>0</v>
      </c>
      <c r="AU133" s="13"/>
      <c r="AV133" s="15"/>
    </row>
    <row r="134" spans="34:48" ht="13.8" thickBot="1">
      <c r="AH134" s="27"/>
      <c r="AI134" s="30"/>
      <c r="AJ134" s="37"/>
      <c r="AK134" s="38"/>
      <c r="AL134" s="38"/>
      <c r="AM134" s="38"/>
      <c r="AN134" s="38"/>
      <c r="AO134" s="38"/>
      <c r="AP134" s="38"/>
      <c r="AQ134" s="38"/>
      <c r="AR134" s="39"/>
      <c r="AS134" s="16"/>
      <c r="AT134" s="28"/>
      <c r="AU134" s="16"/>
      <c r="AV134" s="17"/>
    </row>
  </sheetData>
  <mergeCells count="532">
    <mergeCell ref="AQ32:AR32"/>
    <mergeCell ref="AO33:AP33"/>
    <mergeCell ref="AQ33:AR33"/>
    <mergeCell ref="AO35:AP35"/>
    <mergeCell ref="AQ35:AR35"/>
    <mergeCell ref="AO36:AP36"/>
    <mergeCell ref="AQ36:AR36"/>
    <mergeCell ref="K39:L39"/>
    <mergeCell ref="Y16:Z16"/>
    <mergeCell ref="AA16:AB16"/>
    <mergeCell ref="T17:V17"/>
    <mergeCell ref="W17:X17"/>
    <mergeCell ref="Y17:Z17"/>
    <mergeCell ref="AA17:AB17"/>
    <mergeCell ref="AJ17:AL17"/>
    <mergeCell ref="AM17:AN17"/>
    <mergeCell ref="AO17:AP17"/>
    <mergeCell ref="AQ17:AR17"/>
    <mergeCell ref="AO18:AP18"/>
    <mergeCell ref="AQ18:AR18"/>
    <mergeCell ref="AM18:AN18"/>
    <mergeCell ref="AO32:AP32"/>
    <mergeCell ref="AJ37:AL37"/>
    <mergeCell ref="AM37:AN37"/>
    <mergeCell ref="S48:U48"/>
    <mergeCell ref="AA55:AB55"/>
    <mergeCell ref="AA54:AB54"/>
    <mergeCell ref="V55:X55"/>
    <mergeCell ref="Y55:Z55"/>
    <mergeCell ref="T36:V36"/>
    <mergeCell ref="W36:X36"/>
    <mergeCell ref="Y36:Z36"/>
    <mergeCell ref="AA36:AB36"/>
    <mergeCell ref="T37:V37"/>
    <mergeCell ref="W37:X37"/>
    <mergeCell ref="Y37:Z37"/>
    <mergeCell ref="AA37:AB37"/>
    <mergeCell ref="T38:V38"/>
    <mergeCell ref="W38:X38"/>
    <mergeCell ref="Y38:Z38"/>
    <mergeCell ref="AA38:AB38"/>
    <mergeCell ref="T35:V35"/>
    <mergeCell ref="W35:X35"/>
    <mergeCell ref="Y35:Z35"/>
    <mergeCell ref="AA35:AB35"/>
    <mergeCell ref="T39:V39"/>
    <mergeCell ref="W39:X39"/>
    <mergeCell ref="Y39:Z39"/>
    <mergeCell ref="AA39:AB39"/>
    <mergeCell ref="T40:V40"/>
    <mergeCell ref="W40:X40"/>
    <mergeCell ref="Y40:Z40"/>
    <mergeCell ref="AA40:AB40"/>
    <mergeCell ref="T18:V18"/>
    <mergeCell ref="W18:X18"/>
    <mergeCell ref="Y18:Z18"/>
    <mergeCell ref="AA18:AB18"/>
    <mergeCell ref="S26:U26"/>
    <mergeCell ref="V32:X32"/>
    <mergeCell ref="Y32:Z32"/>
    <mergeCell ref="AA32:AB32"/>
    <mergeCell ref="V33:X33"/>
    <mergeCell ref="Y33:Z33"/>
    <mergeCell ref="AA33:AB33"/>
    <mergeCell ref="G16:H16"/>
    <mergeCell ref="I16:J16"/>
    <mergeCell ref="K16:L16"/>
    <mergeCell ref="D18:F18"/>
    <mergeCell ref="G18:H18"/>
    <mergeCell ref="I18:J18"/>
    <mergeCell ref="K18:L18"/>
    <mergeCell ref="V54:X54"/>
    <mergeCell ref="Y54:Z54"/>
    <mergeCell ref="D37:F37"/>
    <mergeCell ref="G37:H37"/>
    <mergeCell ref="I37:J37"/>
    <mergeCell ref="K37:L37"/>
    <mergeCell ref="D40:F40"/>
    <mergeCell ref="G40:H40"/>
    <mergeCell ref="I40:J40"/>
    <mergeCell ref="K40:L40"/>
    <mergeCell ref="D38:F38"/>
    <mergeCell ref="G38:H38"/>
    <mergeCell ref="I38:J38"/>
    <mergeCell ref="K38:L38"/>
    <mergeCell ref="D39:F39"/>
    <mergeCell ref="G39:H39"/>
    <mergeCell ref="I39:J39"/>
    <mergeCell ref="B2:P2"/>
    <mergeCell ref="R2:AF2"/>
    <mergeCell ref="AH2:AV2"/>
    <mergeCell ref="AX2:BL2"/>
    <mergeCell ref="BN2:CB2"/>
    <mergeCell ref="D15:F15"/>
    <mergeCell ref="G15:H15"/>
    <mergeCell ref="I15:J15"/>
    <mergeCell ref="K15:L15"/>
    <mergeCell ref="BC15:BD15"/>
    <mergeCell ref="BE15:BF15"/>
    <mergeCell ref="BG15:BH15"/>
    <mergeCell ref="BP15:BR15"/>
    <mergeCell ref="BS15:BT15"/>
    <mergeCell ref="BU15:BV15"/>
    <mergeCell ref="BW15:BX15"/>
    <mergeCell ref="D13:F13"/>
    <mergeCell ref="G13:H13"/>
    <mergeCell ref="I13:J13"/>
    <mergeCell ref="K13:L13"/>
    <mergeCell ref="C4:E4"/>
    <mergeCell ref="F10:H10"/>
    <mergeCell ref="F11:H11"/>
    <mergeCell ref="I10:J10"/>
    <mergeCell ref="K10:L10"/>
    <mergeCell ref="I11:J11"/>
    <mergeCell ref="K11:L11"/>
    <mergeCell ref="D14:F14"/>
    <mergeCell ref="G14:H14"/>
    <mergeCell ref="I14:J14"/>
    <mergeCell ref="K14:L14"/>
    <mergeCell ref="K36:L36"/>
    <mergeCell ref="I36:J36"/>
    <mergeCell ref="G36:H36"/>
    <mergeCell ref="D36:F36"/>
    <mergeCell ref="K35:L35"/>
    <mergeCell ref="I35:J35"/>
    <mergeCell ref="G35:H35"/>
    <mergeCell ref="D35:F35"/>
    <mergeCell ref="K33:L33"/>
    <mergeCell ref="I33:J33"/>
    <mergeCell ref="F33:H33"/>
    <mergeCell ref="K32:L32"/>
    <mergeCell ref="I32:J32"/>
    <mergeCell ref="F32:H32"/>
    <mergeCell ref="C26:E26"/>
    <mergeCell ref="D17:F17"/>
    <mergeCell ref="G17:H17"/>
    <mergeCell ref="I17:J17"/>
    <mergeCell ref="K17:L17"/>
    <mergeCell ref="D16:F16"/>
    <mergeCell ref="S4:U4"/>
    <mergeCell ref="V10:X10"/>
    <mergeCell ref="Y10:Z10"/>
    <mergeCell ref="AA10:AB10"/>
    <mergeCell ref="V11:X11"/>
    <mergeCell ref="Y11:Z11"/>
    <mergeCell ref="AA11:AB11"/>
    <mergeCell ref="T13:V13"/>
    <mergeCell ref="W13:X13"/>
    <mergeCell ref="Y13:Z13"/>
    <mergeCell ref="AA13:AB13"/>
    <mergeCell ref="T14:V14"/>
    <mergeCell ref="W14:X14"/>
    <mergeCell ref="Y14:Z14"/>
    <mergeCell ref="AA14:AB14"/>
    <mergeCell ref="T15:V15"/>
    <mergeCell ref="W15:X15"/>
    <mergeCell ref="Y15:Z15"/>
    <mergeCell ref="AA15:AB15"/>
    <mergeCell ref="T16:V16"/>
    <mergeCell ref="W16:X16"/>
    <mergeCell ref="W57:X57"/>
    <mergeCell ref="Y57:Z57"/>
    <mergeCell ref="AA57:AB57"/>
    <mergeCell ref="T58:V58"/>
    <mergeCell ref="W58:X58"/>
    <mergeCell ref="Y58:Z58"/>
    <mergeCell ref="AA58:AB58"/>
    <mergeCell ref="T59:V59"/>
    <mergeCell ref="W59:X59"/>
    <mergeCell ref="Y59:Z59"/>
    <mergeCell ref="AA59:AB59"/>
    <mergeCell ref="T57:V57"/>
    <mergeCell ref="T60:V60"/>
    <mergeCell ref="W60:X60"/>
    <mergeCell ref="Y60:Z60"/>
    <mergeCell ref="AA60:AB60"/>
    <mergeCell ref="T61:V61"/>
    <mergeCell ref="W61:X61"/>
    <mergeCell ref="Y61:Z61"/>
    <mergeCell ref="AA61:AB61"/>
    <mergeCell ref="T62:V62"/>
    <mergeCell ref="W62:X62"/>
    <mergeCell ref="Y62:Z62"/>
    <mergeCell ref="AA62:AB62"/>
    <mergeCell ref="AI4:AK4"/>
    <mergeCell ref="AJ14:AL14"/>
    <mergeCell ref="AJ18:AL18"/>
    <mergeCell ref="AI26:AK26"/>
    <mergeCell ref="AL32:AN32"/>
    <mergeCell ref="AL33:AN33"/>
    <mergeCell ref="AJ35:AL35"/>
    <mergeCell ref="AM35:AN35"/>
    <mergeCell ref="AJ36:AL36"/>
    <mergeCell ref="AM36:AN36"/>
    <mergeCell ref="AM15:AN15"/>
    <mergeCell ref="AM14:AN14"/>
    <mergeCell ref="AL10:AN10"/>
    <mergeCell ref="AO14:AP14"/>
    <mergeCell ref="AQ14:AR14"/>
    <mergeCell ref="AO15:AP15"/>
    <mergeCell ref="AQ15:AR15"/>
    <mergeCell ref="AJ16:AL16"/>
    <mergeCell ref="AM16:AN16"/>
    <mergeCell ref="AO16:AP16"/>
    <mergeCell ref="AQ16:AR16"/>
    <mergeCell ref="AJ15:AL15"/>
    <mergeCell ref="AO10:AP10"/>
    <mergeCell ref="AQ10:AR10"/>
    <mergeCell ref="AL11:AN11"/>
    <mergeCell ref="AO11:AP11"/>
    <mergeCell ref="AQ11:AR11"/>
    <mergeCell ref="AJ13:AL13"/>
    <mergeCell ref="AM13:AN13"/>
    <mergeCell ref="AO13:AP13"/>
    <mergeCell ref="AQ13:AR13"/>
    <mergeCell ref="AO37:AP37"/>
    <mergeCell ref="AQ37:AR37"/>
    <mergeCell ref="AJ38:AL38"/>
    <mergeCell ref="AM38:AN38"/>
    <mergeCell ref="AO38:AP38"/>
    <mergeCell ref="AQ38:AR38"/>
    <mergeCell ref="AJ39:AL39"/>
    <mergeCell ref="AM39:AN39"/>
    <mergeCell ref="AO39:AP39"/>
    <mergeCell ref="AQ39:AR39"/>
    <mergeCell ref="AO40:AP40"/>
    <mergeCell ref="AQ40:AR40"/>
    <mergeCell ref="AI48:AK48"/>
    <mergeCell ref="AL54:AN54"/>
    <mergeCell ref="AO54:AP54"/>
    <mergeCell ref="AQ54:AR54"/>
    <mergeCell ref="AL55:AN55"/>
    <mergeCell ref="AO55:AP55"/>
    <mergeCell ref="AQ55:AR55"/>
    <mergeCell ref="AJ40:AL40"/>
    <mergeCell ref="AM40:AN40"/>
    <mergeCell ref="AO57:AP57"/>
    <mergeCell ref="AQ57:AR57"/>
    <mergeCell ref="AJ58:AL58"/>
    <mergeCell ref="AM58:AN58"/>
    <mergeCell ref="AO58:AP58"/>
    <mergeCell ref="AQ58:AR58"/>
    <mergeCell ref="AJ59:AL59"/>
    <mergeCell ref="AM59:AN59"/>
    <mergeCell ref="AO59:AP59"/>
    <mergeCell ref="AQ59:AR59"/>
    <mergeCell ref="AJ57:AL57"/>
    <mergeCell ref="AM57:AN57"/>
    <mergeCell ref="AJ60:AL60"/>
    <mergeCell ref="AM60:AN60"/>
    <mergeCell ref="AO60:AP60"/>
    <mergeCell ref="AQ60:AR60"/>
    <mergeCell ref="AJ61:AL61"/>
    <mergeCell ref="AM61:AN61"/>
    <mergeCell ref="AO61:AP61"/>
    <mergeCell ref="AQ61:AR61"/>
    <mergeCell ref="AJ62:AL62"/>
    <mergeCell ref="AM62:AN62"/>
    <mergeCell ref="AO62:AP62"/>
    <mergeCell ref="AQ62:AR62"/>
    <mergeCell ref="AI70:AK70"/>
    <mergeCell ref="AL76:AN76"/>
    <mergeCell ref="AL77:AN77"/>
    <mergeCell ref="AO77:AP77"/>
    <mergeCell ref="AQ77:AR77"/>
    <mergeCell ref="AJ79:AL79"/>
    <mergeCell ref="AM79:AN79"/>
    <mergeCell ref="AO79:AP79"/>
    <mergeCell ref="AQ79:AR79"/>
    <mergeCell ref="AO76:AP76"/>
    <mergeCell ref="AQ76:AR76"/>
    <mergeCell ref="AJ80:AL80"/>
    <mergeCell ref="AM80:AN80"/>
    <mergeCell ref="AO80:AP80"/>
    <mergeCell ref="AQ80:AR80"/>
    <mergeCell ref="AJ81:AL81"/>
    <mergeCell ref="AM81:AN81"/>
    <mergeCell ref="AO81:AP81"/>
    <mergeCell ref="AQ81:AR81"/>
    <mergeCell ref="AJ82:AL82"/>
    <mergeCell ref="AM82:AN82"/>
    <mergeCell ref="AO82:AP82"/>
    <mergeCell ref="AQ82:AR82"/>
    <mergeCell ref="AJ83:AL83"/>
    <mergeCell ref="AM83:AN83"/>
    <mergeCell ref="AO83:AP83"/>
    <mergeCell ref="AQ83:AR83"/>
    <mergeCell ref="AJ84:AL84"/>
    <mergeCell ref="AM84:AN84"/>
    <mergeCell ref="AO84:AP84"/>
    <mergeCell ref="AQ84:AR84"/>
    <mergeCell ref="AI92:AK92"/>
    <mergeCell ref="AL98:AN98"/>
    <mergeCell ref="AL99:AN99"/>
    <mergeCell ref="AJ104:AL104"/>
    <mergeCell ref="AM104:AN104"/>
    <mergeCell ref="AO104:AP104"/>
    <mergeCell ref="AQ104:AR104"/>
    <mergeCell ref="AO98:AP98"/>
    <mergeCell ref="AQ98:AR98"/>
    <mergeCell ref="AO99:AP99"/>
    <mergeCell ref="AQ99:AR99"/>
    <mergeCell ref="AJ101:AL101"/>
    <mergeCell ref="AM101:AN101"/>
    <mergeCell ref="AO101:AP101"/>
    <mergeCell ref="AQ101:AR101"/>
    <mergeCell ref="AJ102:AL102"/>
    <mergeCell ref="AM102:AN102"/>
    <mergeCell ref="AO102:AP102"/>
    <mergeCell ref="AQ102:AR102"/>
    <mergeCell ref="AJ103:AL103"/>
    <mergeCell ref="AM103:AN103"/>
    <mergeCell ref="AO103:AP103"/>
    <mergeCell ref="AQ103:AR103"/>
    <mergeCell ref="AJ105:AL105"/>
    <mergeCell ref="AM105:AN105"/>
    <mergeCell ref="AO105:AP105"/>
    <mergeCell ref="AQ105:AR105"/>
    <mergeCell ref="AJ106:AL106"/>
    <mergeCell ref="AM106:AN106"/>
    <mergeCell ref="AO106:AP106"/>
    <mergeCell ref="AQ106:AR106"/>
    <mergeCell ref="AI114:AK114"/>
    <mergeCell ref="AM125:AN125"/>
    <mergeCell ref="AO125:AP125"/>
    <mergeCell ref="AQ125:AR125"/>
    <mergeCell ref="AJ126:AL126"/>
    <mergeCell ref="AM126:AN126"/>
    <mergeCell ref="AO126:AP126"/>
    <mergeCell ref="AQ126:AR126"/>
    <mergeCell ref="AL120:AN120"/>
    <mergeCell ref="AO120:AP120"/>
    <mergeCell ref="AQ120:AR120"/>
    <mergeCell ref="AL121:AN121"/>
    <mergeCell ref="AO121:AP121"/>
    <mergeCell ref="AQ121:AR121"/>
    <mergeCell ref="AJ123:AL123"/>
    <mergeCell ref="AM123:AN123"/>
    <mergeCell ref="AO123:AP123"/>
    <mergeCell ref="AQ123:AR123"/>
    <mergeCell ref="AJ127:AL127"/>
    <mergeCell ref="AM127:AN127"/>
    <mergeCell ref="AO127:AP127"/>
    <mergeCell ref="AQ127:AR127"/>
    <mergeCell ref="AJ128:AL128"/>
    <mergeCell ref="AM128:AN128"/>
    <mergeCell ref="AO128:AP128"/>
    <mergeCell ref="AQ128:AR128"/>
    <mergeCell ref="AY4:BA4"/>
    <mergeCell ref="AZ14:BB14"/>
    <mergeCell ref="BB33:BD33"/>
    <mergeCell ref="AZ37:BB37"/>
    <mergeCell ref="BC37:BD37"/>
    <mergeCell ref="AZ40:BB40"/>
    <mergeCell ref="BC40:BD40"/>
    <mergeCell ref="AZ57:BB57"/>
    <mergeCell ref="BC57:BD57"/>
    <mergeCell ref="AZ60:BB60"/>
    <mergeCell ref="BC60:BD60"/>
    <mergeCell ref="AJ124:AL124"/>
    <mergeCell ref="AM124:AN124"/>
    <mergeCell ref="AO124:AP124"/>
    <mergeCell ref="AQ124:AR124"/>
    <mergeCell ref="AJ125:AL125"/>
    <mergeCell ref="BB10:BD10"/>
    <mergeCell ref="BE10:BF10"/>
    <mergeCell ref="BG10:BH10"/>
    <mergeCell ref="BB11:BD11"/>
    <mergeCell ref="BE11:BF11"/>
    <mergeCell ref="BG11:BH11"/>
    <mergeCell ref="AZ13:BB13"/>
    <mergeCell ref="BC13:BD13"/>
    <mergeCell ref="BE13:BF13"/>
    <mergeCell ref="BG13:BH13"/>
    <mergeCell ref="BC14:BD14"/>
    <mergeCell ref="BE14:BF14"/>
    <mergeCell ref="BG14:BH14"/>
    <mergeCell ref="BC16:BD16"/>
    <mergeCell ref="BE16:BF16"/>
    <mergeCell ref="BG16:BH16"/>
    <mergeCell ref="AY26:BA26"/>
    <mergeCell ref="BB32:BD32"/>
    <mergeCell ref="BE32:BF32"/>
    <mergeCell ref="BG32:BH32"/>
    <mergeCell ref="AZ15:BB15"/>
    <mergeCell ref="AZ16:BB16"/>
    <mergeCell ref="AZ17:BB17"/>
    <mergeCell ref="BC17:BD17"/>
    <mergeCell ref="BE17:BF17"/>
    <mergeCell ref="BG17:BH17"/>
    <mergeCell ref="AZ18:BB18"/>
    <mergeCell ref="BC18:BD18"/>
    <mergeCell ref="BE18:BF18"/>
    <mergeCell ref="BG18:BH18"/>
    <mergeCell ref="BE33:BF33"/>
    <mergeCell ref="BG33:BH33"/>
    <mergeCell ref="AZ35:BB35"/>
    <mergeCell ref="BC35:BD35"/>
    <mergeCell ref="BE35:BF35"/>
    <mergeCell ref="BG35:BH35"/>
    <mergeCell ref="AZ36:BB36"/>
    <mergeCell ref="BC36:BD36"/>
    <mergeCell ref="BE36:BF36"/>
    <mergeCell ref="BG36:BH36"/>
    <mergeCell ref="BE37:BF37"/>
    <mergeCell ref="BG37:BH37"/>
    <mergeCell ref="AZ38:BB38"/>
    <mergeCell ref="BC38:BD38"/>
    <mergeCell ref="BE38:BF38"/>
    <mergeCell ref="BG38:BH38"/>
    <mergeCell ref="AZ39:BB39"/>
    <mergeCell ref="BC39:BD39"/>
    <mergeCell ref="BE39:BF39"/>
    <mergeCell ref="BG39:BH39"/>
    <mergeCell ref="BE40:BF40"/>
    <mergeCell ref="BG40:BH40"/>
    <mergeCell ref="AY48:BA48"/>
    <mergeCell ref="BB54:BD54"/>
    <mergeCell ref="BE54:BF54"/>
    <mergeCell ref="BG54:BH54"/>
    <mergeCell ref="BB55:BD55"/>
    <mergeCell ref="BE55:BF55"/>
    <mergeCell ref="BG55:BH55"/>
    <mergeCell ref="BE57:BF57"/>
    <mergeCell ref="BG57:BH57"/>
    <mergeCell ref="AZ58:BB58"/>
    <mergeCell ref="BC58:BD58"/>
    <mergeCell ref="BE58:BF58"/>
    <mergeCell ref="BG58:BH58"/>
    <mergeCell ref="AZ59:BB59"/>
    <mergeCell ref="BC59:BD59"/>
    <mergeCell ref="BE59:BF59"/>
    <mergeCell ref="BG59:BH59"/>
    <mergeCell ref="BE60:BF60"/>
    <mergeCell ref="BG60:BH60"/>
    <mergeCell ref="AZ61:BB61"/>
    <mergeCell ref="BC61:BD61"/>
    <mergeCell ref="BE61:BF61"/>
    <mergeCell ref="BG61:BH61"/>
    <mergeCell ref="AZ62:BB62"/>
    <mergeCell ref="BC62:BD62"/>
    <mergeCell ref="BE62:BF62"/>
    <mergeCell ref="BG62:BH62"/>
    <mergeCell ref="BO4:BQ4"/>
    <mergeCell ref="BR10:BT10"/>
    <mergeCell ref="BU10:BV10"/>
    <mergeCell ref="BW10:BX10"/>
    <mergeCell ref="BR11:BT11"/>
    <mergeCell ref="BU11:BV11"/>
    <mergeCell ref="BW11:BX11"/>
    <mergeCell ref="BP13:BR13"/>
    <mergeCell ref="BS13:BT13"/>
    <mergeCell ref="BU13:BV13"/>
    <mergeCell ref="BW13:BX13"/>
    <mergeCell ref="BP14:BR14"/>
    <mergeCell ref="BS14:BT14"/>
    <mergeCell ref="BU14:BV14"/>
    <mergeCell ref="BW14:BX14"/>
    <mergeCell ref="BP16:BR16"/>
    <mergeCell ref="BO26:BQ26"/>
    <mergeCell ref="BR32:BT32"/>
    <mergeCell ref="BU32:BV32"/>
    <mergeCell ref="BW32:BX32"/>
    <mergeCell ref="BS16:BT16"/>
    <mergeCell ref="BU16:BV16"/>
    <mergeCell ref="BW16:BX16"/>
    <mergeCell ref="BP17:BR17"/>
    <mergeCell ref="BS17:BT17"/>
    <mergeCell ref="BU17:BV17"/>
    <mergeCell ref="BW17:BX17"/>
    <mergeCell ref="BP18:BR18"/>
    <mergeCell ref="BS18:BT18"/>
    <mergeCell ref="BU18:BV18"/>
    <mergeCell ref="BW18:BX18"/>
    <mergeCell ref="BR33:BT33"/>
    <mergeCell ref="BU33:BV33"/>
    <mergeCell ref="BW33:BX33"/>
    <mergeCell ref="BP35:BR35"/>
    <mergeCell ref="BS35:BT35"/>
    <mergeCell ref="BU35:BV35"/>
    <mergeCell ref="BW35:BX35"/>
    <mergeCell ref="BP36:BR36"/>
    <mergeCell ref="BS36:BT36"/>
    <mergeCell ref="BU36:BV36"/>
    <mergeCell ref="BW36:BX36"/>
    <mergeCell ref="BP37:BR37"/>
    <mergeCell ref="BS37:BT37"/>
    <mergeCell ref="BU37:BV37"/>
    <mergeCell ref="BW37:BX37"/>
    <mergeCell ref="BP38:BR38"/>
    <mergeCell ref="BS38:BT38"/>
    <mergeCell ref="BU38:BV38"/>
    <mergeCell ref="BW38:BX38"/>
    <mergeCell ref="BP39:BR39"/>
    <mergeCell ref="BS39:BT39"/>
    <mergeCell ref="BU39:BV39"/>
    <mergeCell ref="BW39:BX39"/>
    <mergeCell ref="BP40:BR40"/>
    <mergeCell ref="BS40:BT40"/>
    <mergeCell ref="BU40:BV40"/>
    <mergeCell ref="BW40:BX40"/>
    <mergeCell ref="BO48:BQ48"/>
    <mergeCell ref="BR54:BT54"/>
    <mergeCell ref="BU54:BV54"/>
    <mergeCell ref="BW54:BX54"/>
    <mergeCell ref="BR55:BT55"/>
    <mergeCell ref="BU55:BV55"/>
    <mergeCell ref="BW55:BX55"/>
    <mergeCell ref="BP57:BR57"/>
    <mergeCell ref="BS57:BT57"/>
    <mergeCell ref="BU57:BV57"/>
    <mergeCell ref="BW57:BX57"/>
    <mergeCell ref="BP58:BR58"/>
    <mergeCell ref="BS58:BT58"/>
    <mergeCell ref="BU58:BV58"/>
    <mergeCell ref="BW58:BX58"/>
    <mergeCell ref="BP59:BR59"/>
    <mergeCell ref="BS59:BT59"/>
    <mergeCell ref="BU59:BV59"/>
    <mergeCell ref="BW59:BX59"/>
    <mergeCell ref="BP60:BR60"/>
    <mergeCell ref="BS60:BT60"/>
    <mergeCell ref="BU60:BV60"/>
    <mergeCell ref="BW60:BX60"/>
    <mergeCell ref="BP61:BR61"/>
    <mergeCell ref="BS61:BT61"/>
    <mergeCell ref="BU61:BV61"/>
    <mergeCell ref="BW61:BX61"/>
    <mergeCell ref="BP62:BR62"/>
    <mergeCell ref="BS62:BT62"/>
    <mergeCell ref="BU62:BV62"/>
    <mergeCell ref="BW62:BX62"/>
  </mergeCells>
  <pageMargins left="0.7" right="0.7" top="0.75" bottom="0.75" header="0.3" footer="0.3"/>
  <pageSetup orientation="portrait" horizontalDpi="4294967293" verticalDpi="4294967293" r:id="rId1"/>
</worksheet>
</file>

<file path=xl/worksheets/sheet14.xml><?xml version="1.0" encoding="utf-8"?>
<worksheet xmlns="http://schemas.openxmlformats.org/spreadsheetml/2006/main" xmlns:r="http://schemas.openxmlformats.org/officeDocument/2006/relationships">
  <dimension ref="A1:E95"/>
  <sheetViews>
    <sheetView topLeftCell="A64" workbookViewId="0">
      <selection activeCell="E41" sqref="E41"/>
    </sheetView>
  </sheetViews>
  <sheetFormatPr defaultRowHeight="14.4"/>
  <cols>
    <col min="1" max="1" width="10.33203125" bestFit="1" customWidth="1"/>
    <col min="4" max="4" width="26" bestFit="1" customWidth="1"/>
    <col min="5" max="5" width="79.88671875" bestFit="1" customWidth="1"/>
  </cols>
  <sheetData>
    <row r="1" spans="1:1">
      <c r="A1" t="s">
        <v>47</v>
      </c>
    </row>
    <row r="2" spans="1:1">
      <c r="A2" t="s">
        <v>52</v>
      </c>
    </row>
    <row r="3" spans="1:1">
      <c r="A3" t="s">
        <v>58</v>
      </c>
    </row>
    <row r="4" spans="1:1">
      <c r="A4" t="s">
        <v>80</v>
      </c>
    </row>
    <row r="5" spans="1:1">
      <c r="A5" t="s">
        <v>105</v>
      </c>
    </row>
    <row r="6" spans="1:1">
      <c r="A6" t="s">
        <v>119</v>
      </c>
    </row>
    <row r="7" spans="1:1">
      <c r="A7" t="s">
        <v>96</v>
      </c>
    </row>
    <row r="8" spans="1:1">
      <c r="A8" t="s">
        <v>66</v>
      </c>
    </row>
    <row r="9" spans="1:1">
      <c r="A9" t="s">
        <v>109</v>
      </c>
    </row>
    <row r="10" spans="1:1">
      <c r="A10" t="s">
        <v>53</v>
      </c>
    </row>
    <row r="11" spans="1:1">
      <c r="A11" t="s">
        <v>92</v>
      </c>
    </row>
    <row r="12" spans="1:1">
      <c r="A12" t="s">
        <v>100</v>
      </c>
    </row>
    <row r="13" spans="1:1">
      <c r="A13" t="s">
        <v>48</v>
      </c>
    </row>
    <row r="14" spans="1:1">
      <c r="A14" t="s">
        <v>60</v>
      </c>
    </row>
    <row r="15" spans="1:1">
      <c r="A15" t="s">
        <v>102</v>
      </c>
    </row>
    <row r="16" spans="1:1">
      <c r="A16" t="s">
        <v>123</v>
      </c>
    </row>
    <row r="17" spans="1:5">
      <c r="A17" t="s">
        <v>120</v>
      </c>
    </row>
    <row r="18" spans="1:5">
      <c r="A18" t="s">
        <v>65</v>
      </c>
    </row>
    <row r="19" spans="1:5">
      <c r="A19" t="s">
        <v>114</v>
      </c>
    </row>
    <row r="20" spans="1:5">
      <c r="A20" t="s">
        <v>118</v>
      </c>
    </row>
    <row r="21" spans="1:5">
      <c r="A21" t="s">
        <v>85</v>
      </c>
    </row>
    <row r="22" spans="1:5">
      <c r="A22" t="s">
        <v>83</v>
      </c>
    </row>
    <row r="23" spans="1:5">
      <c r="A23" t="s">
        <v>124</v>
      </c>
    </row>
    <row r="24" spans="1:5">
      <c r="A24" t="s">
        <v>62</v>
      </c>
    </row>
    <row r="25" spans="1:5">
      <c r="A25" t="s">
        <v>99</v>
      </c>
    </row>
    <row r="26" spans="1:5">
      <c r="A26" t="s">
        <v>56</v>
      </c>
    </row>
    <row r="27" spans="1:5">
      <c r="A27" t="s">
        <v>98</v>
      </c>
    </row>
    <row r="28" spans="1:5">
      <c r="A28" t="s">
        <v>51</v>
      </c>
    </row>
    <row r="29" spans="1:5">
      <c r="A29" t="s">
        <v>91</v>
      </c>
    </row>
    <row r="30" spans="1:5">
      <c r="A30" t="s">
        <v>94</v>
      </c>
    </row>
    <row r="31" spans="1:5">
      <c r="A31" t="s">
        <v>49</v>
      </c>
      <c r="D31" t="s">
        <v>386</v>
      </c>
    </row>
    <row r="32" spans="1:5">
      <c r="A32" t="s">
        <v>88</v>
      </c>
      <c r="D32" t="s">
        <v>387</v>
      </c>
      <c r="E32" t="s">
        <v>388</v>
      </c>
    </row>
    <row r="33" spans="1:5">
      <c r="A33" t="s">
        <v>70</v>
      </c>
      <c r="D33" t="s">
        <v>389</v>
      </c>
    </row>
    <row r="34" spans="1:5">
      <c r="A34" t="s">
        <v>97</v>
      </c>
      <c r="D34" t="s">
        <v>416</v>
      </c>
      <c r="E34" t="s">
        <v>417</v>
      </c>
    </row>
    <row r="35" spans="1:5">
      <c r="A35" t="s">
        <v>71</v>
      </c>
      <c r="D35" s="108" t="s">
        <v>391</v>
      </c>
      <c r="E35" t="s">
        <v>614</v>
      </c>
    </row>
    <row r="36" spans="1:5">
      <c r="A36" t="s">
        <v>78</v>
      </c>
      <c r="D36" t="s">
        <v>420</v>
      </c>
      <c r="E36" t="s">
        <v>421</v>
      </c>
    </row>
    <row r="37" spans="1:5">
      <c r="A37" t="s">
        <v>111</v>
      </c>
      <c r="D37" t="s">
        <v>414</v>
      </c>
      <c r="E37" t="s">
        <v>415</v>
      </c>
    </row>
    <row r="38" spans="1:5">
      <c r="A38" t="s">
        <v>112</v>
      </c>
      <c r="D38" t="s">
        <v>403</v>
      </c>
      <c r="E38" t="s">
        <v>404</v>
      </c>
    </row>
    <row r="39" spans="1:5">
      <c r="A39" t="s">
        <v>76</v>
      </c>
      <c r="D39" t="s">
        <v>424</v>
      </c>
      <c r="E39" t="s">
        <v>425</v>
      </c>
    </row>
    <row r="40" spans="1:5">
      <c r="A40" t="s">
        <v>50</v>
      </c>
      <c r="D40" t="s">
        <v>407</v>
      </c>
      <c r="E40" t="s">
        <v>408</v>
      </c>
    </row>
    <row r="41" spans="1:5">
      <c r="A41" t="s">
        <v>77</v>
      </c>
      <c r="D41" t="s">
        <v>422</v>
      </c>
      <c r="E41" t="s">
        <v>423</v>
      </c>
    </row>
    <row r="42" spans="1:5">
      <c r="A42" t="s">
        <v>108</v>
      </c>
      <c r="D42" t="s">
        <v>397</v>
      </c>
      <c r="E42" t="s">
        <v>398</v>
      </c>
    </row>
    <row r="43" spans="1:5">
      <c r="A43" t="s">
        <v>55</v>
      </c>
      <c r="D43" t="s">
        <v>392</v>
      </c>
      <c r="E43" t="s">
        <v>393</v>
      </c>
    </row>
    <row r="44" spans="1:5">
      <c r="A44" t="s">
        <v>95</v>
      </c>
      <c r="D44" t="s">
        <v>426</v>
      </c>
      <c r="E44" t="s">
        <v>427</v>
      </c>
    </row>
    <row r="45" spans="1:5">
      <c r="A45" t="s">
        <v>107</v>
      </c>
      <c r="D45" t="s">
        <v>405</v>
      </c>
      <c r="E45" t="s">
        <v>406</v>
      </c>
    </row>
    <row r="46" spans="1:5">
      <c r="A46" t="s">
        <v>61</v>
      </c>
      <c r="D46" t="s">
        <v>395</v>
      </c>
      <c r="E46" t="s">
        <v>396</v>
      </c>
    </row>
    <row r="47" spans="1:5">
      <c r="A47" t="s">
        <v>90</v>
      </c>
      <c r="D47" t="s">
        <v>105</v>
      </c>
      <c r="E47" t="s">
        <v>394</v>
      </c>
    </row>
    <row r="48" spans="1:5">
      <c r="A48" t="s">
        <v>113</v>
      </c>
      <c r="D48" t="s">
        <v>409</v>
      </c>
      <c r="E48" t="s">
        <v>410</v>
      </c>
    </row>
    <row r="49" spans="1:5">
      <c r="A49" t="s">
        <v>68</v>
      </c>
      <c r="D49" s="108" t="s">
        <v>187</v>
      </c>
      <c r="E49" t="s">
        <v>390</v>
      </c>
    </row>
    <row r="50" spans="1:5">
      <c r="A50" t="s">
        <v>121</v>
      </c>
      <c r="D50" t="s">
        <v>399</v>
      </c>
      <c r="E50" t="s">
        <v>400</v>
      </c>
    </row>
    <row r="51" spans="1:5">
      <c r="A51" t="s">
        <v>110</v>
      </c>
      <c r="D51" t="s">
        <v>401</v>
      </c>
      <c r="E51" t="s">
        <v>402</v>
      </c>
    </row>
    <row r="52" spans="1:5">
      <c r="A52" t="s">
        <v>63</v>
      </c>
      <c r="D52" t="s">
        <v>418</v>
      </c>
      <c r="E52" t="s">
        <v>419</v>
      </c>
    </row>
    <row r="53" spans="1:5">
      <c r="A53" t="s">
        <v>81</v>
      </c>
    </row>
    <row r="54" spans="1:5">
      <c r="A54" t="s">
        <v>101</v>
      </c>
    </row>
    <row r="55" spans="1:5">
      <c r="A55" t="s">
        <v>59</v>
      </c>
      <c r="D55" t="s">
        <v>428</v>
      </c>
    </row>
    <row r="56" spans="1:5">
      <c r="A56" t="s">
        <v>67</v>
      </c>
      <c r="D56" t="s">
        <v>429</v>
      </c>
      <c r="E56" t="s">
        <v>430</v>
      </c>
    </row>
    <row r="57" spans="1:5">
      <c r="A57" t="s">
        <v>106</v>
      </c>
      <c r="D57" s="108" t="s">
        <v>431</v>
      </c>
      <c r="E57" t="s">
        <v>430</v>
      </c>
    </row>
    <row r="58" spans="1:5">
      <c r="A58" t="s">
        <v>104</v>
      </c>
      <c r="D58" t="s">
        <v>432</v>
      </c>
      <c r="E58" t="s">
        <v>430</v>
      </c>
    </row>
    <row r="59" spans="1:5">
      <c r="A59" t="s">
        <v>86</v>
      </c>
      <c r="D59" t="s">
        <v>50</v>
      </c>
      <c r="E59" t="s">
        <v>430</v>
      </c>
    </row>
    <row r="60" spans="1:5">
      <c r="A60" t="s">
        <v>64</v>
      </c>
      <c r="D60" t="s">
        <v>433</v>
      </c>
      <c r="E60" t="s">
        <v>434</v>
      </c>
    </row>
    <row r="61" spans="1:5">
      <c r="A61" t="s">
        <v>89</v>
      </c>
      <c r="D61" t="s">
        <v>343</v>
      </c>
      <c r="E61" t="s">
        <v>435</v>
      </c>
    </row>
    <row r="62" spans="1:5">
      <c r="A62" t="s">
        <v>117</v>
      </c>
      <c r="D62" t="s">
        <v>339</v>
      </c>
      <c r="E62" t="s">
        <v>436</v>
      </c>
    </row>
    <row r="63" spans="1:5">
      <c r="A63" t="s">
        <v>72</v>
      </c>
      <c r="D63" t="s">
        <v>341</v>
      </c>
      <c r="E63" t="s">
        <v>437</v>
      </c>
    </row>
    <row r="64" spans="1:5">
      <c r="A64" t="s">
        <v>82</v>
      </c>
      <c r="D64" t="s">
        <v>347</v>
      </c>
      <c r="E64" t="s">
        <v>438</v>
      </c>
    </row>
    <row r="65" spans="1:5">
      <c r="A65" t="s">
        <v>122</v>
      </c>
      <c r="D65" t="s">
        <v>345</v>
      </c>
      <c r="E65" t="s">
        <v>439</v>
      </c>
    </row>
    <row r="66" spans="1:5">
      <c r="A66" t="s">
        <v>79</v>
      </c>
      <c r="D66" t="s">
        <v>440</v>
      </c>
      <c r="E66" t="s">
        <v>441</v>
      </c>
    </row>
    <row r="67" spans="1:5">
      <c r="A67" t="s">
        <v>115</v>
      </c>
      <c r="D67" s="108" t="s">
        <v>71</v>
      </c>
      <c r="E67" t="s">
        <v>441</v>
      </c>
    </row>
    <row r="68" spans="1:5">
      <c r="A68" t="s">
        <v>75</v>
      </c>
      <c r="D68" t="s">
        <v>442</v>
      </c>
      <c r="E68" t="s">
        <v>441</v>
      </c>
    </row>
    <row r="69" spans="1:5">
      <c r="A69" t="s">
        <v>57</v>
      </c>
      <c r="D69" t="s">
        <v>443</v>
      </c>
      <c r="E69" t="s">
        <v>441</v>
      </c>
    </row>
    <row r="70" spans="1:5">
      <c r="A70" t="s">
        <v>74</v>
      </c>
      <c r="D70" t="s">
        <v>444</v>
      </c>
      <c r="E70" t="s">
        <v>441</v>
      </c>
    </row>
    <row r="71" spans="1:5">
      <c r="A71" t="s">
        <v>54</v>
      </c>
      <c r="D71" t="s">
        <v>445</v>
      </c>
      <c r="E71" t="s">
        <v>446</v>
      </c>
    </row>
    <row r="72" spans="1:5">
      <c r="A72" t="s">
        <v>93</v>
      </c>
      <c r="D72" t="s">
        <v>447</v>
      </c>
      <c r="E72" t="s">
        <v>448</v>
      </c>
    </row>
    <row r="73" spans="1:5">
      <c r="A73" t="s">
        <v>116</v>
      </c>
      <c r="D73" t="s">
        <v>449</v>
      </c>
      <c r="E73" t="s">
        <v>412</v>
      </c>
    </row>
    <row r="74" spans="1:5">
      <c r="A74" t="s">
        <v>103</v>
      </c>
      <c r="D74" s="108" t="s">
        <v>411</v>
      </c>
      <c r="E74" t="s">
        <v>412</v>
      </c>
    </row>
    <row r="75" spans="1:5">
      <c r="A75" t="s">
        <v>69</v>
      </c>
      <c r="D75" s="108" t="s">
        <v>413</v>
      </c>
      <c r="E75" t="s">
        <v>412</v>
      </c>
    </row>
    <row r="76" spans="1:5">
      <c r="A76" t="s">
        <v>73</v>
      </c>
      <c r="D76" s="108" t="s">
        <v>151</v>
      </c>
      <c r="E76" t="s">
        <v>412</v>
      </c>
    </row>
    <row r="77" spans="1:5">
      <c r="A77" t="s">
        <v>87</v>
      </c>
      <c r="D77" s="108" t="s">
        <v>450</v>
      </c>
      <c r="E77" t="s">
        <v>451</v>
      </c>
    </row>
    <row r="78" spans="1:5">
      <c r="A78" t="s">
        <v>84</v>
      </c>
      <c r="D78" t="s">
        <v>452</v>
      </c>
      <c r="E78" t="s">
        <v>453</v>
      </c>
    </row>
    <row r="79" spans="1:5">
      <c r="D79" s="108" t="s">
        <v>454</v>
      </c>
      <c r="E79" t="s">
        <v>455</v>
      </c>
    </row>
    <row r="80" spans="1:5">
      <c r="D80" s="108" t="s">
        <v>94</v>
      </c>
      <c r="E80" t="s">
        <v>455</v>
      </c>
    </row>
    <row r="81" spans="4:5">
      <c r="D81" s="108" t="s">
        <v>456</v>
      </c>
      <c r="E81" t="s">
        <v>455</v>
      </c>
    </row>
    <row r="82" spans="4:5">
      <c r="D82" t="s">
        <v>457</v>
      </c>
      <c r="E82" t="s">
        <v>455</v>
      </c>
    </row>
    <row r="83" spans="4:5">
      <c r="D83" t="s">
        <v>458</v>
      </c>
      <c r="E83" t="s">
        <v>455</v>
      </c>
    </row>
    <row r="84" spans="4:5">
      <c r="D84" t="s">
        <v>459</v>
      </c>
      <c r="E84" t="s">
        <v>455</v>
      </c>
    </row>
    <row r="85" spans="4:5">
      <c r="D85" t="s">
        <v>460</v>
      </c>
      <c r="E85" t="s">
        <v>461</v>
      </c>
    </row>
    <row r="86" spans="4:5">
      <c r="D86" t="s">
        <v>462</v>
      </c>
      <c r="E86" t="s">
        <v>463</v>
      </c>
    </row>
    <row r="87" spans="4:5">
      <c r="D87" t="s">
        <v>464</v>
      </c>
      <c r="E87" t="s">
        <v>465</v>
      </c>
    </row>
    <row r="88" spans="4:5">
      <c r="D88" t="s">
        <v>466</v>
      </c>
      <c r="E88" t="s">
        <v>467</v>
      </c>
    </row>
    <row r="89" spans="4:5">
      <c r="D89" t="s">
        <v>468</v>
      </c>
      <c r="E89" t="s">
        <v>469</v>
      </c>
    </row>
    <row r="90" spans="4:5">
      <c r="D90" s="108" t="s">
        <v>470</v>
      </c>
      <c r="E90" t="s">
        <v>469</v>
      </c>
    </row>
    <row r="93" spans="4:5">
      <c r="D93" t="s">
        <v>471</v>
      </c>
    </row>
    <row r="94" spans="4:5">
      <c r="D94" s="108" t="s">
        <v>472</v>
      </c>
      <c r="E94" t="s">
        <v>473</v>
      </c>
    </row>
    <row r="95" spans="4:5">
      <c r="D95" t="s">
        <v>474</v>
      </c>
      <c r="E95" t="s">
        <v>475</v>
      </c>
    </row>
  </sheetData>
  <sortState ref="D34:E52">
    <sortCondition ref="E34:E52"/>
  </sortState>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D28"/>
  <sheetViews>
    <sheetView workbookViewId="0">
      <selection activeCell="AD28" sqref="I16:AD28"/>
    </sheetView>
  </sheetViews>
  <sheetFormatPr defaultColWidth="3.33203125" defaultRowHeight="18" customHeight="1"/>
  <sheetData>
    <row r="1" spans="1:30" ht="18"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0" ht="18" customHeight="1">
      <c r="A2" s="89"/>
      <c r="B2" s="304" t="s">
        <v>336</v>
      </c>
      <c r="C2" s="305"/>
      <c r="D2" s="305"/>
      <c r="E2" s="305"/>
      <c r="F2" s="305"/>
      <c r="G2" s="305"/>
      <c r="H2" s="305"/>
      <c r="I2" s="306"/>
      <c r="J2" s="89"/>
      <c r="K2" s="89"/>
      <c r="L2" s="89"/>
      <c r="M2" s="89"/>
      <c r="N2" s="89"/>
      <c r="O2" s="89"/>
      <c r="P2" s="89"/>
      <c r="Q2" s="89"/>
      <c r="R2" s="89"/>
      <c r="S2" s="89"/>
      <c r="T2" s="89"/>
      <c r="U2" s="89"/>
      <c r="V2" s="89"/>
      <c r="W2" s="89"/>
      <c r="X2" s="89"/>
      <c r="Y2" s="89"/>
      <c r="Z2" s="89"/>
      <c r="AA2" s="89"/>
      <c r="AB2" s="89"/>
      <c r="AC2" s="89"/>
      <c r="AD2" s="89"/>
    </row>
    <row r="3" spans="1:30" ht="18"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row>
    <row r="4" spans="1:30" ht="18" customHeight="1">
      <c r="A4" s="89"/>
      <c r="B4" s="89" t="s">
        <v>241</v>
      </c>
      <c r="C4" s="89"/>
      <c r="D4" s="89"/>
      <c r="E4" s="89"/>
      <c r="F4" s="89"/>
      <c r="G4" s="89"/>
      <c r="H4" s="89"/>
      <c r="I4" s="89"/>
      <c r="J4" s="89"/>
      <c r="K4" s="89"/>
      <c r="L4" s="89"/>
      <c r="M4" s="89"/>
      <c r="N4" s="89" t="s">
        <v>337</v>
      </c>
      <c r="O4" s="89"/>
      <c r="P4" s="89"/>
      <c r="Q4" s="89"/>
      <c r="R4" s="89"/>
      <c r="S4" s="89"/>
      <c r="T4" s="89"/>
      <c r="U4" s="89"/>
      <c r="V4" s="89"/>
      <c r="W4" s="89"/>
      <c r="X4" s="89"/>
      <c r="Y4" s="89"/>
      <c r="Z4" s="89"/>
      <c r="AA4" s="89"/>
      <c r="AB4" s="89"/>
      <c r="AC4" s="89"/>
      <c r="AD4" s="89"/>
    </row>
    <row r="5" spans="1:30" ht="18" customHeight="1">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ht="18" customHeight="1">
      <c r="A6" s="89"/>
      <c r="B6" s="90"/>
      <c r="C6" s="89"/>
      <c r="D6" s="89"/>
      <c r="E6" s="89"/>
      <c r="F6" s="90"/>
      <c r="G6" s="89"/>
      <c r="H6" s="89"/>
      <c r="I6" s="89"/>
      <c r="J6" s="89"/>
      <c r="K6" s="89"/>
      <c r="L6" s="89"/>
      <c r="M6" s="89"/>
      <c r="N6" s="90"/>
      <c r="O6" s="89"/>
      <c r="P6" s="90"/>
      <c r="Q6" s="89"/>
      <c r="R6" s="89"/>
      <c r="S6" s="90"/>
      <c r="T6" s="89"/>
      <c r="U6" s="90"/>
      <c r="V6" s="89"/>
      <c r="W6" s="89"/>
      <c r="X6" s="89"/>
      <c r="Y6" s="89"/>
      <c r="Z6" s="89"/>
      <c r="AA6" s="89"/>
      <c r="AB6" s="89"/>
      <c r="AC6" s="89"/>
      <c r="AD6" s="89"/>
    </row>
    <row r="7" spans="1:30" ht="18" customHeight="1">
      <c r="A7" s="89"/>
      <c r="B7" s="91"/>
      <c r="C7" s="89"/>
      <c r="D7" s="89"/>
      <c r="E7" s="89"/>
      <c r="F7" s="91"/>
      <c r="G7" s="89"/>
      <c r="H7" s="89"/>
      <c r="I7" s="89"/>
      <c r="J7" s="89"/>
      <c r="K7" s="89"/>
      <c r="L7" s="89"/>
      <c r="M7" s="89"/>
      <c r="N7" s="91"/>
      <c r="O7" s="89"/>
      <c r="P7" s="91"/>
      <c r="Q7" s="89"/>
      <c r="R7" s="89"/>
      <c r="S7" s="91"/>
      <c r="T7" s="89"/>
      <c r="U7" s="91"/>
      <c r="V7" s="89"/>
      <c r="W7" s="89"/>
      <c r="X7" s="89"/>
      <c r="Y7" s="89"/>
      <c r="Z7" s="89"/>
      <c r="AA7" s="89"/>
      <c r="AB7" s="89"/>
      <c r="AC7" s="89"/>
      <c r="AD7" s="89"/>
    </row>
    <row r="8" spans="1:30" ht="18" customHeight="1">
      <c r="A8" s="89"/>
      <c r="B8" s="91"/>
      <c r="C8" s="89"/>
      <c r="D8" s="89"/>
      <c r="E8" s="89"/>
      <c r="F8" s="91"/>
      <c r="G8" s="89"/>
      <c r="H8" s="89"/>
      <c r="I8" s="89"/>
      <c r="J8" s="89"/>
      <c r="K8" s="89"/>
      <c r="L8" s="89"/>
      <c r="M8" s="89"/>
      <c r="N8" s="91"/>
      <c r="O8" s="89"/>
      <c r="P8" s="91"/>
      <c r="Q8" s="89"/>
      <c r="R8" s="89"/>
      <c r="S8" s="91"/>
      <c r="T8" s="89"/>
      <c r="U8" s="91"/>
      <c r="V8" s="89"/>
      <c r="W8" s="89"/>
      <c r="X8" s="89"/>
      <c r="Y8" s="89"/>
      <c r="Z8" s="89"/>
      <c r="AA8" s="89"/>
      <c r="AB8" s="89"/>
      <c r="AC8" s="89"/>
      <c r="AD8" s="89"/>
    </row>
    <row r="9" spans="1:30" ht="18" customHeight="1">
      <c r="A9" s="89"/>
      <c r="B9" s="91"/>
      <c r="C9" s="89"/>
      <c r="D9" s="89"/>
      <c r="E9" s="89"/>
      <c r="F9" s="91"/>
      <c r="G9" s="89"/>
      <c r="H9" s="89"/>
      <c r="I9" s="89"/>
      <c r="J9" s="89"/>
      <c r="K9" s="89"/>
      <c r="L9" s="89"/>
      <c r="M9" s="89"/>
      <c r="N9" s="91"/>
      <c r="O9" s="89"/>
      <c r="P9" s="91"/>
      <c r="Q9" s="89"/>
      <c r="R9" s="89"/>
      <c r="S9" s="91"/>
      <c r="T9" s="89"/>
      <c r="U9" s="91"/>
      <c r="V9" s="89"/>
      <c r="W9" s="89"/>
      <c r="X9" s="89"/>
      <c r="Y9" s="89"/>
      <c r="Z9" s="89"/>
      <c r="AA9" s="89"/>
      <c r="AB9" s="89"/>
      <c r="AC9" s="89"/>
      <c r="AD9" s="89"/>
    </row>
    <row r="10" spans="1:30" ht="18" customHeight="1">
      <c r="A10" s="89"/>
      <c r="B10" s="91"/>
      <c r="C10" s="89"/>
      <c r="D10" s="89"/>
      <c r="E10" s="89"/>
      <c r="F10" s="91"/>
      <c r="G10" s="89"/>
      <c r="H10" s="89"/>
      <c r="I10" s="89"/>
      <c r="J10" s="89"/>
      <c r="K10" s="89"/>
      <c r="L10" s="89"/>
      <c r="M10" s="89"/>
      <c r="N10" s="91"/>
      <c r="O10" s="89"/>
      <c r="P10" s="91"/>
      <c r="Q10" s="89"/>
      <c r="R10" s="89"/>
      <c r="S10" s="91"/>
      <c r="T10" s="89"/>
      <c r="U10" s="91"/>
      <c r="V10" s="89"/>
      <c r="W10" s="89"/>
      <c r="X10" s="89"/>
      <c r="Y10" s="89"/>
      <c r="Z10" s="89"/>
      <c r="AA10" s="89"/>
      <c r="AB10" s="89"/>
      <c r="AC10" s="89"/>
      <c r="AD10" s="89"/>
    </row>
    <row r="11" spans="1:30" ht="18" customHeight="1">
      <c r="A11" s="89"/>
      <c r="B11" s="92"/>
      <c r="C11" s="93"/>
      <c r="D11" s="93"/>
      <c r="E11" s="93"/>
      <c r="F11" s="94"/>
      <c r="G11" s="93"/>
      <c r="H11" s="93"/>
      <c r="I11" s="93"/>
      <c r="J11" s="93"/>
      <c r="K11" s="95"/>
      <c r="L11" s="89"/>
      <c r="M11" s="89"/>
      <c r="N11" s="91"/>
      <c r="O11" s="89"/>
      <c r="P11" s="91"/>
      <c r="Q11" s="89"/>
      <c r="R11" s="89"/>
      <c r="S11" s="91"/>
      <c r="T11" s="89"/>
      <c r="U11" s="91"/>
      <c r="V11" s="89"/>
      <c r="W11" s="89"/>
      <c r="X11" s="89"/>
      <c r="Y11" s="89"/>
      <c r="Z11" s="89"/>
      <c r="AA11" s="89"/>
      <c r="AB11" s="89"/>
      <c r="AC11" s="89"/>
      <c r="AD11" s="89"/>
    </row>
    <row r="12" spans="1:30" ht="18" customHeight="1">
      <c r="A12" s="89"/>
      <c r="B12" s="92"/>
      <c r="C12" s="96"/>
      <c r="D12" s="96"/>
      <c r="E12" s="96"/>
      <c r="F12" s="94"/>
      <c r="G12" s="92"/>
      <c r="H12" s="96"/>
      <c r="I12" s="96"/>
      <c r="J12" s="96"/>
      <c r="K12" s="94"/>
      <c r="L12" s="89"/>
      <c r="M12" s="89"/>
      <c r="N12" s="92"/>
      <c r="O12" s="93"/>
      <c r="P12" s="96"/>
      <c r="Q12" s="93"/>
      <c r="R12" s="93"/>
      <c r="S12" s="96"/>
      <c r="T12" s="93"/>
      <c r="U12" s="94"/>
      <c r="V12" s="97"/>
      <c r="W12" s="93"/>
      <c r="X12" s="93"/>
      <c r="Y12" s="93"/>
      <c r="Z12" s="93"/>
      <c r="AA12" s="93"/>
      <c r="AB12" s="93"/>
      <c r="AC12" s="95"/>
      <c r="AD12" s="89"/>
    </row>
    <row r="13" spans="1:30" ht="18" customHeight="1">
      <c r="A13" s="89"/>
      <c r="B13" s="92"/>
      <c r="C13" s="96"/>
      <c r="D13" s="96"/>
      <c r="E13" s="96"/>
      <c r="F13" s="94"/>
      <c r="G13" s="92"/>
      <c r="H13" s="96"/>
      <c r="I13" s="96"/>
      <c r="J13" s="96"/>
      <c r="K13" s="94"/>
      <c r="L13" s="89"/>
      <c r="M13" s="89"/>
      <c r="N13" s="92"/>
      <c r="O13" s="96"/>
      <c r="P13" s="96"/>
      <c r="Q13" s="96"/>
      <c r="R13" s="96"/>
      <c r="S13" s="96"/>
      <c r="T13" s="96"/>
      <c r="U13" s="94"/>
      <c r="V13" s="92"/>
      <c r="W13" s="96"/>
      <c r="X13" s="96"/>
      <c r="Y13" s="96"/>
      <c r="Z13" s="96"/>
      <c r="AA13" s="96"/>
      <c r="AB13" s="96"/>
      <c r="AC13" s="94"/>
      <c r="AD13" s="89"/>
    </row>
    <row r="14" spans="1:30" ht="18" customHeight="1">
      <c r="A14" s="89"/>
      <c r="B14" s="92"/>
      <c r="C14" s="96"/>
      <c r="D14" s="96"/>
      <c r="E14" s="96"/>
      <c r="F14" s="94"/>
      <c r="G14" s="92"/>
      <c r="H14" s="96"/>
      <c r="I14" s="96"/>
      <c r="J14" s="96"/>
      <c r="K14" s="94"/>
      <c r="L14" s="89"/>
      <c r="M14" s="89"/>
      <c r="N14" s="92"/>
      <c r="O14" s="96"/>
      <c r="P14" s="96"/>
      <c r="Q14" s="96"/>
      <c r="R14" s="96"/>
      <c r="S14" s="96"/>
      <c r="T14" s="96"/>
      <c r="U14" s="94"/>
      <c r="V14" s="92"/>
      <c r="W14" s="96"/>
      <c r="X14" s="96"/>
      <c r="Y14" s="96"/>
      <c r="Z14" s="96"/>
      <c r="AA14" s="96"/>
      <c r="AB14" s="96"/>
      <c r="AC14" s="94"/>
      <c r="AD14" s="89"/>
    </row>
    <row r="15" spans="1:30" ht="18" customHeight="1">
      <c r="A15" s="89"/>
      <c r="B15" s="92"/>
      <c r="C15" s="96"/>
      <c r="D15" s="96"/>
      <c r="E15" s="96"/>
      <c r="F15" s="94"/>
      <c r="G15" s="92"/>
      <c r="H15" s="96"/>
      <c r="I15" s="96"/>
      <c r="J15" s="96"/>
      <c r="K15" s="94"/>
      <c r="L15" s="89"/>
      <c r="M15" s="89"/>
      <c r="N15" s="92"/>
      <c r="O15" s="96"/>
      <c r="P15" s="96"/>
      <c r="Q15" s="96"/>
      <c r="R15" s="96"/>
      <c r="S15" s="96"/>
      <c r="T15" s="96"/>
      <c r="U15" s="94"/>
      <c r="V15" s="92"/>
      <c r="W15" s="96"/>
      <c r="X15" s="96"/>
      <c r="Y15" s="96"/>
      <c r="Z15" s="96"/>
      <c r="AA15" s="96"/>
      <c r="AB15" s="96"/>
      <c r="AC15" s="94"/>
      <c r="AD15" s="89"/>
    </row>
    <row r="16" spans="1:30" ht="18" customHeight="1">
      <c r="A16" s="89"/>
      <c r="B16" s="92"/>
      <c r="C16" s="96"/>
      <c r="D16" s="96"/>
      <c r="E16" s="96"/>
      <c r="F16" s="94"/>
      <c r="G16" s="92"/>
      <c r="H16" s="96"/>
      <c r="I16" s="96"/>
      <c r="J16" s="96"/>
      <c r="K16" s="94"/>
      <c r="L16" s="89"/>
      <c r="M16" s="89"/>
      <c r="N16" s="92"/>
      <c r="O16" s="96"/>
      <c r="P16" s="96"/>
      <c r="Q16" s="96"/>
      <c r="R16" s="96"/>
      <c r="S16" s="96"/>
      <c r="T16" s="96"/>
      <c r="U16" s="94"/>
      <c r="V16" s="92"/>
      <c r="W16" s="96"/>
      <c r="X16" s="96"/>
      <c r="Y16" s="96"/>
      <c r="Z16" s="96"/>
      <c r="AA16" s="96"/>
      <c r="AB16" s="96"/>
      <c r="AC16" s="94"/>
      <c r="AD16" s="89"/>
    </row>
    <row r="17" spans="1:30" ht="18" customHeight="1">
      <c r="A17" s="89"/>
      <c r="B17" s="98"/>
      <c r="C17" s="90"/>
      <c r="D17" s="99"/>
      <c r="E17" s="90"/>
      <c r="F17" s="100"/>
      <c r="G17" s="98"/>
      <c r="H17" s="90"/>
      <c r="I17" s="99"/>
      <c r="J17" s="90"/>
      <c r="K17" s="100"/>
      <c r="L17" s="89"/>
      <c r="M17" s="89"/>
      <c r="N17" s="92"/>
      <c r="O17" s="96"/>
      <c r="P17" s="96"/>
      <c r="Q17" s="96"/>
      <c r="R17" s="96"/>
      <c r="S17" s="96"/>
      <c r="T17" s="96"/>
      <c r="U17" s="94"/>
      <c r="V17" s="92"/>
      <c r="W17" s="96"/>
      <c r="X17" s="96"/>
      <c r="Y17" s="96"/>
      <c r="Z17" s="96"/>
      <c r="AA17" s="96"/>
      <c r="AB17" s="96"/>
      <c r="AC17" s="94"/>
      <c r="AD17" s="89"/>
    </row>
    <row r="18" spans="1:30" ht="18" customHeight="1">
      <c r="A18" s="89"/>
      <c r="B18" s="89"/>
      <c r="C18" s="89"/>
      <c r="D18" s="89"/>
      <c r="E18" s="89"/>
      <c r="F18" s="89"/>
      <c r="G18" s="89"/>
      <c r="H18" s="89"/>
      <c r="I18" s="89"/>
      <c r="J18" s="89"/>
      <c r="K18" s="89"/>
      <c r="L18" s="89"/>
      <c r="M18" s="89"/>
      <c r="N18" s="92"/>
      <c r="O18" s="96"/>
      <c r="P18" s="96"/>
      <c r="Q18" s="96"/>
      <c r="R18" s="96"/>
      <c r="S18" s="96"/>
      <c r="T18" s="96"/>
      <c r="U18" s="94"/>
      <c r="V18" s="92"/>
      <c r="W18" s="96"/>
      <c r="X18" s="96"/>
      <c r="Y18" s="96"/>
      <c r="Z18" s="96"/>
      <c r="AA18" s="96"/>
      <c r="AB18" s="96"/>
      <c r="AC18" s="94"/>
      <c r="AD18" s="89"/>
    </row>
    <row r="19" spans="1:30" ht="18" customHeight="1">
      <c r="A19" s="89"/>
      <c r="B19" s="89"/>
      <c r="C19" s="89"/>
      <c r="D19" s="89"/>
      <c r="E19" s="89"/>
      <c r="F19" s="89"/>
      <c r="G19" s="89"/>
      <c r="H19" s="89"/>
      <c r="I19" s="89"/>
      <c r="J19" s="89"/>
      <c r="K19" s="89"/>
      <c r="L19" s="89"/>
      <c r="M19" s="89"/>
      <c r="N19" s="92"/>
      <c r="O19" s="96"/>
      <c r="P19" s="96"/>
      <c r="Q19" s="96"/>
      <c r="R19" s="96"/>
      <c r="S19" s="96"/>
      <c r="T19" s="96"/>
      <c r="U19" s="94"/>
      <c r="V19" s="92"/>
      <c r="W19" s="96"/>
      <c r="X19" s="96"/>
      <c r="Y19" s="96"/>
      <c r="Z19" s="96"/>
      <c r="AA19" s="96"/>
      <c r="AB19" s="96"/>
      <c r="AC19" s="94"/>
      <c r="AD19" s="89"/>
    </row>
    <row r="20" spans="1:30" ht="18" customHeight="1">
      <c r="A20" s="89"/>
      <c r="B20" s="89"/>
      <c r="C20" s="89"/>
      <c r="D20" s="89"/>
      <c r="E20" s="89"/>
      <c r="F20" s="89"/>
      <c r="G20" s="89"/>
      <c r="H20" s="89"/>
      <c r="I20" s="89"/>
      <c r="J20" s="89"/>
      <c r="K20" s="89"/>
      <c r="L20" s="89"/>
      <c r="M20" s="89"/>
      <c r="N20" s="92"/>
      <c r="O20" s="96"/>
      <c r="P20" s="96"/>
      <c r="Q20" s="96"/>
      <c r="R20" s="96"/>
      <c r="S20" s="96"/>
      <c r="T20" s="96"/>
      <c r="U20" s="94"/>
      <c r="V20" s="92"/>
      <c r="W20" s="96"/>
      <c r="X20" s="96"/>
      <c r="Y20" s="96"/>
      <c r="Z20" s="96"/>
      <c r="AA20" s="96"/>
      <c r="AB20" s="96"/>
      <c r="AC20" s="94"/>
      <c r="AD20" s="89"/>
    </row>
    <row r="21" spans="1:30" ht="18" customHeight="1">
      <c r="A21" s="89"/>
      <c r="B21" s="89"/>
      <c r="C21" s="89"/>
      <c r="D21" s="89"/>
      <c r="E21" s="89"/>
      <c r="F21" s="89"/>
      <c r="G21" s="89"/>
      <c r="H21" s="89"/>
      <c r="I21" s="89"/>
      <c r="J21" s="89"/>
      <c r="K21" s="89"/>
      <c r="L21" s="89"/>
      <c r="M21" s="89"/>
      <c r="N21" s="92"/>
      <c r="O21" s="96"/>
      <c r="P21" s="96"/>
      <c r="Q21" s="96"/>
      <c r="R21" s="96"/>
      <c r="S21" s="96"/>
      <c r="T21" s="96"/>
      <c r="U21" s="94"/>
      <c r="V21" s="92"/>
      <c r="W21" s="96"/>
      <c r="X21" s="96"/>
      <c r="Y21" s="96"/>
      <c r="Z21" s="96"/>
      <c r="AA21" s="96"/>
      <c r="AB21" s="96"/>
      <c r="AC21" s="94"/>
      <c r="AD21" s="89"/>
    </row>
    <row r="22" spans="1:30" ht="18" customHeight="1">
      <c r="A22" s="89"/>
      <c r="B22" s="89"/>
      <c r="C22" s="89"/>
      <c r="D22" s="89"/>
      <c r="E22" s="89"/>
      <c r="F22" s="89"/>
      <c r="G22" s="89"/>
      <c r="H22" s="89"/>
      <c r="I22" s="89"/>
      <c r="J22" s="89"/>
      <c r="K22" s="89"/>
      <c r="L22" s="89"/>
      <c r="M22" s="89"/>
      <c r="N22" s="92"/>
      <c r="O22" s="96"/>
      <c r="P22" s="96"/>
      <c r="Q22" s="96"/>
      <c r="R22" s="96"/>
      <c r="S22" s="96"/>
      <c r="T22" s="96"/>
      <c r="U22" s="94"/>
      <c r="V22" s="92"/>
      <c r="W22" s="96"/>
      <c r="X22" s="96"/>
      <c r="Y22" s="96"/>
      <c r="Z22" s="96"/>
      <c r="AA22" s="96"/>
      <c r="AB22" s="96"/>
      <c r="AC22" s="94"/>
      <c r="AD22" s="89"/>
    </row>
    <row r="23" spans="1:30" ht="18" customHeight="1">
      <c r="A23" s="89"/>
      <c r="B23" s="89"/>
      <c r="C23" s="89"/>
      <c r="D23" s="89"/>
      <c r="E23" s="89"/>
      <c r="F23" s="89"/>
      <c r="G23" s="89"/>
      <c r="H23" s="89"/>
      <c r="I23" s="89"/>
      <c r="J23" s="89"/>
      <c r="K23" s="89"/>
      <c r="L23" s="89"/>
      <c r="M23" s="89"/>
      <c r="N23" s="92"/>
      <c r="O23" s="96"/>
      <c r="P23" s="96"/>
      <c r="Q23" s="96"/>
      <c r="R23" s="96"/>
      <c r="S23" s="96"/>
      <c r="T23" s="96"/>
      <c r="U23" s="94"/>
      <c r="V23" s="92"/>
      <c r="W23" s="96"/>
      <c r="X23" s="96"/>
      <c r="Y23" s="96"/>
      <c r="Z23" s="96"/>
      <c r="AA23" s="96"/>
      <c r="AB23" s="96"/>
      <c r="AC23" s="94"/>
      <c r="AD23" s="89"/>
    </row>
    <row r="24" spans="1:30" ht="18" customHeight="1">
      <c r="A24" s="89"/>
      <c r="B24" s="89"/>
      <c r="C24" s="89"/>
      <c r="D24" s="89"/>
      <c r="E24" s="89"/>
      <c r="F24" s="89"/>
      <c r="G24" s="89"/>
      <c r="H24" s="89"/>
      <c r="I24" s="89"/>
      <c r="J24" s="89"/>
      <c r="K24" s="89"/>
      <c r="L24" s="89"/>
      <c r="M24" s="89"/>
      <c r="N24" s="92"/>
      <c r="O24" s="96"/>
      <c r="P24" s="96"/>
      <c r="Q24" s="96"/>
      <c r="R24" s="96"/>
      <c r="S24" s="96"/>
      <c r="T24" s="96"/>
      <c r="U24" s="94"/>
      <c r="V24" s="92"/>
      <c r="W24" s="96"/>
      <c r="X24" s="96"/>
      <c r="Y24" s="96"/>
      <c r="Z24" s="96"/>
      <c r="AA24" s="96"/>
      <c r="AB24" s="96"/>
      <c r="AC24" s="94"/>
      <c r="AD24" s="89"/>
    </row>
    <row r="25" spans="1:30" ht="18" customHeight="1">
      <c r="A25" s="89"/>
      <c r="B25" s="89"/>
      <c r="C25" s="89"/>
      <c r="D25" s="89"/>
      <c r="E25" s="89"/>
      <c r="F25" s="89"/>
      <c r="G25" s="89"/>
      <c r="H25" s="89"/>
      <c r="I25" s="89"/>
      <c r="J25" s="89"/>
      <c r="K25" s="89"/>
      <c r="L25" s="89"/>
      <c r="M25" s="89"/>
      <c r="N25" s="92"/>
      <c r="O25" s="96"/>
      <c r="P25" s="96"/>
      <c r="Q25" s="96"/>
      <c r="R25" s="96"/>
      <c r="S25" s="96"/>
      <c r="T25" s="96"/>
      <c r="U25" s="94"/>
      <c r="V25" s="92"/>
      <c r="W25" s="96"/>
      <c r="X25" s="96"/>
      <c r="Y25" s="96"/>
      <c r="Z25" s="96"/>
      <c r="AA25" s="96"/>
      <c r="AB25" s="96"/>
      <c r="AC25" s="94"/>
      <c r="AD25" s="89"/>
    </row>
    <row r="26" spans="1:30" ht="18" customHeight="1">
      <c r="A26" s="89"/>
      <c r="B26" s="89"/>
      <c r="C26" s="89"/>
      <c r="D26" s="89"/>
      <c r="E26" s="89"/>
      <c r="F26" s="89"/>
      <c r="G26" s="89"/>
      <c r="H26" s="89"/>
      <c r="I26" s="89"/>
      <c r="J26" s="89"/>
      <c r="K26" s="89"/>
      <c r="L26" s="89"/>
      <c r="M26" s="89"/>
      <c r="N26" s="92"/>
      <c r="O26" s="96"/>
      <c r="P26" s="96"/>
      <c r="Q26" s="96"/>
      <c r="R26" s="96"/>
      <c r="S26" s="96"/>
      <c r="T26" s="96"/>
      <c r="U26" s="94"/>
      <c r="V26" s="92"/>
      <c r="W26" s="96"/>
      <c r="X26" s="96"/>
      <c r="Y26" s="96"/>
      <c r="Z26" s="96"/>
      <c r="AA26" s="96"/>
      <c r="AB26" s="96"/>
      <c r="AC26" s="94"/>
      <c r="AD26" s="89"/>
    </row>
    <row r="27" spans="1:30" ht="18" customHeight="1">
      <c r="A27" s="89"/>
      <c r="B27" s="89"/>
      <c r="C27" s="89"/>
      <c r="D27" s="89"/>
      <c r="E27" s="89"/>
      <c r="F27" s="89"/>
      <c r="G27" s="89"/>
      <c r="H27" s="89"/>
      <c r="I27" s="89"/>
      <c r="J27" s="89"/>
      <c r="K27" s="89"/>
      <c r="L27" s="89"/>
      <c r="M27" s="89"/>
      <c r="N27" s="98"/>
      <c r="O27" s="99"/>
      <c r="P27" s="90"/>
      <c r="Q27" s="99"/>
      <c r="R27" s="99"/>
      <c r="S27" s="90"/>
      <c r="T27" s="99"/>
      <c r="U27" s="100"/>
      <c r="V27" s="98"/>
      <c r="W27" s="99"/>
      <c r="X27" s="90"/>
      <c r="Y27" s="99"/>
      <c r="Z27" s="99"/>
      <c r="AA27" s="90"/>
      <c r="AB27" s="99"/>
      <c r="AC27" s="100"/>
      <c r="AD27" s="89"/>
    </row>
    <row r="28" spans="1:30" ht="18" customHeight="1">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row>
  </sheetData>
  <mergeCells count="1">
    <mergeCell ref="B2:I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D6"/>
  <sheetViews>
    <sheetView workbookViewId="0">
      <selection activeCell="A2" sqref="A2:A6"/>
    </sheetView>
  </sheetViews>
  <sheetFormatPr defaultRowHeight="14.4"/>
  <cols>
    <col min="1" max="1" width="11.44140625" bestFit="1" customWidth="1"/>
    <col min="2" max="2" width="18" bestFit="1" customWidth="1"/>
    <col min="4" max="4" width="18.109375" bestFit="1" customWidth="1"/>
  </cols>
  <sheetData>
    <row r="1" spans="1:4">
      <c r="A1" t="s">
        <v>338</v>
      </c>
    </row>
    <row r="2" spans="1:4">
      <c r="A2" t="s">
        <v>339</v>
      </c>
      <c r="B2" t="s">
        <v>340</v>
      </c>
      <c r="D2" t="s">
        <v>350</v>
      </c>
    </row>
    <row r="3" spans="1:4">
      <c r="A3" t="s">
        <v>341</v>
      </c>
      <c r="B3" t="s">
        <v>342</v>
      </c>
      <c r="D3" t="s">
        <v>358</v>
      </c>
    </row>
    <row r="4" spans="1:4">
      <c r="A4" t="s">
        <v>343</v>
      </c>
      <c r="B4" t="s">
        <v>344</v>
      </c>
      <c r="D4" t="s">
        <v>348</v>
      </c>
    </row>
    <row r="5" spans="1:4">
      <c r="A5" t="s">
        <v>345</v>
      </c>
      <c r="B5" t="s">
        <v>346</v>
      </c>
      <c r="D5" t="s">
        <v>349</v>
      </c>
    </row>
    <row r="6" spans="1:4">
      <c r="A6" t="s">
        <v>347</v>
      </c>
      <c r="B6" t="s">
        <v>367</v>
      </c>
      <c r="D6" t="s">
        <v>357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2:P84"/>
  <sheetViews>
    <sheetView topLeftCell="A4" workbookViewId="0">
      <selection activeCell="D13" sqref="D13:L15"/>
    </sheetView>
  </sheetViews>
  <sheetFormatPr defaultColWidth="5.109375" defaultRowHeight="14.4"/>
  <cols>
    <col min="3" max="3" width="17.33203125" bestFit="1" customWidth="1"/>
    <col min="4" max="4" width="43.6640625" bestFit="1" customWidth="1"/>
  </cols>
  <sheetData>
    <row r="2" spans="2:16">
      <c r="B2" s="1"/>
      <c r="C2" s="1"/>
      <c r="D2" s="2"/>
      <c r="E2" s="2"/>
      <c r="F2" s="2"/>
      <c r="G2" s="2"/>
      <c r="H2" s="2"/>
      <c r="I2" s="2"/>
      <c r="J2" s="2"/>
      <c r="K2" s="2"/>
      <c r="L2" s="1"/>
      <c r="M2" s="1"/>
      <c r="N2" s="1"/>
      <c r="O2" s="1"/>
      <c r="P2" s="1"/>
    </row>
    <row r="3" spans="2:16">
      <c r="B3" s="1"/>
      <c r="C3" s="1"/>
      <c r="D3" s="2"/>
      <c r="E3" s="2"/>
      <c r="F3" s="2"/>
      <c r="G3" s="2"/>
      <c r="H3" s="2"/>
      <c r="I3" s="2"/>
      <c r="J3" s="2"/>
      <c r="K3" s="2"/>
      <c r="L3" s="1"/>
      <c r="M3" s="1"/>
      <c r="N3" s="1"/>
      <c r="O3" s="1"/>
      <c r="P3" s="1"/>
    </row>
    <row r="4" spans="2:16">
      <c r="B4" s="1"/>
      <c r="C4" s="1"/>
      <c r="D4" s="2"/>
      <c r="E4" s="2"/>
      <c r="F4" s="2"/>
      <c r="G4" s="2"/>
      <c r="H4" s="2"/>
      <c r="I4" s="2"/>
      <c r="J4" s="2"/>
      <c r="K4" s="2"/>
      <c r="L4" s="1"/>
      <c r="M4" s="1"/>
      <c r="N4" s="1"/>
      <c r="O4" s="1"/>
      <c r="P4" s="1"/>
    </row>
    <row r="5" spans="2:16">
      <c r="B5" s="1"/>
      <c r="C5" s="1"/>
      <c r="D5" s="2"/>
      <c r="E5" s="2"/>
      <c r="F5" s="2"/>
      <c r="G5" s="2"/>
      <c r="H5" s="2"/>
      <c r="I5" s="2"/>
      <c r="J5" s="2"/>
      <c r="K5" s="2"/>
      <c r="L5" s="1"/>
      <c r="M5" s="1"/>
      <c r="N5" s="1"/>
      <c r="O5" s="1"/>
      <c r="P5" s="1"/>
    </row>
    <row r="6" spans="2:16">
      <c r="B6" s="1"/>
      <c r="C6" s="1"/>
      <c r="D6" s="2"/>
      <c r="E6" s="2"/>
      <c r="F6" s="2"/>
      <c r="G6" s="2"/>
      <c r="H6" s="2"/>
      <c r="I6" s="2"/>
      <c r="J6" s="2"/>
      <c r="K6" s="2"/>
      <c r="L6" s="1"/>
      <c r="M6" s="1"/>
      <c r="N6" s="1"/>
      <c r="O6" s="1"/>
      <c r="P6" s="1"/>
    </row>
    <row r="7" spans="2:16">
      <c r="B7" s="24"/>
      <c r="C7" s="26" t="s">
        <v>366</v>
      </c>
      <c r="D7" s="66"/>
      <c r="E7" s="67"/>
      <c r="F7" s="67"/>
      <c r="G7" s="67"/>
      <c r="H7" s="67"/>
      <c r="I7" s="67"/>
      <c r="J7" s="67"/>
      <c r="K7" s="67"/>
      <c r="L7" s="68"/>
      <c r="M7" s="13"/>
      <c r="N7" s="3"/>
      <c r="O7" s="13"/>
      <c r="P7" s="15"/>
    </row>
    <row r="8" spans="2:16">
      <c r="B8" s="24"/>
      <c r="C8" s="62" t="s">
        <v>280</v>
      </c>
      <c r="D8" s="238" t="s">
        <v>362</v>
      </c>
      <c r="E8" s="239"/>
      <c r="F8" s="239"/>
      <c r="G8" s="239"/>
      <c r="H8" s="239"/>
      <c r="I8" s="239"/>
      <c r="J8" s="239"/>
      <c r="K8" s="239"/>
      <c r="L8" s="240"/>
      <c r="M8" s="13"/>
      <c r="N8" s="3"/>
      <c r="O8" s="13"/>
      <c r="P8" s="15"/>
    </row>
    <row r="9" spans="2:16">
      <c r="B9" s="24"/>
      <c r="C9" s="62"/>
      <c r="D9" s="238"/>
      <c r="E9" s="239"/>
      <c r="F9" s="239"/>
      <c r="G9" s="239"/>
      <c r="H9" s="239"/>
      <c r="I9" s="239"/>
      <c r="J9" s="239"/>
      <c r="K9" s="239"/>
      <c r="L9" s="240"/>
      <c r="M9" s="13"/>
      <c r="N9" s="3"/>
      <c r="O9" s="13"/>
      <c r="P9" s="15"/>
    </row>
    <row r="10" spans="2:16">
      <c r="B10" s="24"/>
      <c r="C10" s="62"/>
      <c r="D10" s="238"/>
      <c r="E10" s="239"/>
      <c r="F10" s="239"/>
      <c r="G10" s="239"/>
      <c r="H10" s="239"/>
      <c r="I10" s="239"/>
      <c r="J10" s="239"/>
      <c r="K10" s="239"/>
      <c r="L10" s="240"/>
      <c r="M10" s="13"/>
      <c r="N10" s="3"/>
      <c r="O10" s="13"/>
      <c r="P10" s="15"/>
    </row>
    <row r="11" spans="2:16">
      <c r="B11" s="24"/>
      <c r="C11" s="62" t="s">
        <v>281</v>
      </c>
      <c r="D11" s="238" t="s">
        <v>532</v>
      </c>
      <c r="E11" s="239"/>
      <c r="F11" s="239"/>
      <c r="G11" s="239"/>
      <c r="H11" s="239"/>
      <c r="I11" s="239"/>
      <c r="J11" s="239"/>
      <c r="K11" s="239"/>
      <c r="L11" s="240"/>
      <c r="M11" s="13"/>
      <c r="N11" s="3"/>
      <c r="O11" s="13"/>
      <c r="P11" s="15"/>
    </row>
    <row r="12" spans="2:16">
      <c r="B12" s="24"/>
      <c r="C12" s="62"/>
      <c r="D12" s="238"/>
      <c r="E12" s="239"/>
      <c r="F12" s="239"/>
      <c r="G12" s="239"/>
      <c r="H12" s="239"/>
      <c r="I12" s="239"/>
      <c r="J12" s="239"/>
      <c r="K12" s="239"/>
      <c r="L12" s="240"/>
      <c r="M12" s="13"/>
      <c r="N12" s="3"/>
      <c r="O12" s="13"/>
      <c r="P12" s="15"/>
    </row>
    <row r="13" spans="2:16">
      <c r="B13" s="24"/>
      <c r="C13" s="62" t="s">
        <v>282</v>
      </c>
      <c r="D13" s="238" t="s">
        <v>363</v>
      </c>
      <c r="E13" s="239"/>
      <c r="F13" s="239"/>
      <c r="G13" s="239"/>
      <c r="H13" s="239"/>
      <c r="I13" s="239"/>
      <c r="J13" s="239"/>
      <c r="K13" s="239"/>
      <c r="L13" s="240"/>
      <c r="M13" s="13"/>
      <c r="N13" s="3"/>
      <c r="O13" s="13"/>
      <c r="P13" s="15"/>
    </row>
    <row r="14" spans="2:16">
      <c r="B14" s="24"/>
      <c r="C14" s="62"/>
      <c r="D14" s="238"/>
      <c r="E14" s="239"/>
      <c r="F14" s="239"/>
      <c r="G14" s="239"/>
      <c r="H14" s="239"/>
      <c r="I14" s="239"/>
      <c r="J14" s="239"/>
      <c r="K14" s="239"/>
      <c r="L14" s="240"/>
      <c r="M14" s="13"/>
      <c r="N14" s="3"/>
      <c r="O14" s="13"/>
      <c r="P14" s="15"/>
    </row>
    <row r="15" spans="2:16">
      <c r="B15" s="24"/>
      <c r="C15" s="62"/>
      <c r="D15" s="238"/>
      <c r="E15" s="239"/>
      <c r="F15" s="239"/>
      <c r="G15" s="239"/>
      <c r="H15" s="239"/>
      <c r="I15" s="239"/>
      <c r="J15" s="239"/>
      <c r="K15" s="239"/>
      <c r="L15" s="240"/>
      <c r="M15" s="13"/>
      <c r="N15" s="3"/>
      <c r="O15" s="13"/>
      <c r="P15" s="15"/>
    </row>
    <row r="16" spans="2:16">
      <c r="B16" s="24"/>
      <c r="C16" s="62" t="s">
        <v>283</v>
      </c>
      <c r="D16" s="238" t="s">
        <v>537</v>
      </c>
      <c r="E16" s="239"/>
      <c r="F16" s="239"/>
      <c r="G16" s="239"/>
      <c r="H16" s="239"/>
      <c r="I16" s="239"/>
      <c r="J16" s="239"/>
      <c r="K16" s="239"/>
      <c r="L16" s="240"/>
      <c r="M16" s="13"/>
      <c r="N16" s="3"/>
      <c r="O16" s="13"/>
      <c r="P16" s="15"/>
    </row>
    <row r="17" spans="2:16">
      <c r="B17" s="24"/>
      <c r="C17" s="62"/>
      <c r="D17" s="238"/>
      <c r="E17" s="239"/>
      <c r="F17" s="239"/>
      <c r="G17" s="239"/>
      <c r="H17" s="239"/>
      <c r="I17" s="239"/>
      <c r="J17" s="239"/>
      <c r="K17" s="239"/>
      <c r="L17" s="240"/>
      <c r="M17" s="13"/>
      <c r="N17" s="3"/>
      <c r="O17" s="13"/>
      <c r="P17" s="15"/>
    </row>
    <row r="18" spans="2:16">
      <c r="B18" s="1"/>
      <c r="C18" s="1"/>
      <c r="D18" s="107"/>
      <c r="E18" s="107"/>
      <c r="F18" s="107"/>
      <c r="G18" s="107"/>
      <c r="H18" s="107"/>
      <c r="I18" s="107"/>
      <c r="J18" s="107"/>
      <c r="K18" s="107"/>
      <c r="L18" s="106"/>
      <c r="M18" s="1"/>
      <c r="N18" s="1"/>
      <c r="O18" s="1"/>
      <c r="P18" s="1"/>
    </row>
    <row r="19" spans="2:16">
      <c r="B19" s="24"/>
      <c r="C19" s="26" t="s">
        <v>287</v>
      </c>
      <c r="D19" s="66"/>
      <c r="E19" s="67"/>
      <c r="F19" s="67"/>
      <c r="G19" s="67"/>
      <c r="H19" s="67"/>
      <c r="I19" s="67"/>
      <c r="J19" s="67"/>
      <c r="K19" s="67"/>
      <c r="L19" s="68"/>
      <c r="M19" s="13"/>
      <c r="N19" s="3"/>
      <c r="O19" s="13"/>
      <c r="P19" s="15"/>
    </row>
    <row r="20" spans="2:16">
      <c r="B20" s="24"/>
      <c r="C20" s="62" t="s">
        <v>289</v>
      </c>
      <c r="D20" s="238" t="s">
        <v>542</v>
      </c>
      <c r="E20" s="239"/>
      <c r="F20" s="239"/>
      <c r="G20" s="239"/>
      <c r="H20" s="239"/>
      <c r="I20" s="239"/>
      <c r="J20" s="239"/>
      <c r="K20" s="239"/>
      <c r="L20" s="240"/>
      <c r="M20" s="13"/>
      <c r="N20" s="3"/>
      <c r="O20" s="13"/>
      <c r="P20" s="15"/>
    </row>
    <row r="21" spans="2:16">
      <c r="B21" s="24"/>
      <c r="C21" s="62"/>
      <c r="D21" s="238"/>
      <c r="E21" s="239"/>
      <c r="F21" s="239"/>
      <c r="G21" s="239"/>
      <c r="H21" s="239"/>
      <c r="I21" s="239"/>
      <c r="J21" s="239"/>
      <c r="K21" s="239"/>
      <c r="L21" s="240"/>
      <c r="M21" s="13"/>
      <c r="N21" s="3"/>
      <c r="O21" s="13"/>
      <c r="P21" s="15"/>
    </row>
    <row r="22" spans="2:16">
      <c r="B22" s="24"/>
      <c r="C22" s="62"/>
      <c r="D22" s="238"/>
      <c r="E22" s="239"/>
      <c r="F22" s="239"/>
      <c r="G22" s="239"/>
      <c r="H22" s="239"/>
      <c r="I22" s="239"/>
      <c r="J22" s="239"/>
      <c r="K22" s="239"/>
      <c r="L22" s="240"/>
      <c r="M22" s="13"/>
      <c r="N22" s="3"/>
      <c r="O22" s="13"/>
      <c r="P22" s="15"/>
    </row>
    <row r="23" spans="2:16">
      <c r="B23" s="24"/>
      <c r="C23" s="62"/>
      <c r="D23" s="238"/>
      <c r="E23" s="239"/>
      <c r="F23" s="239"/>
      <c r="G23" s="239"/>
      <c r="H23" s="239"/>
      <c r="I23" s="239"/>
      <c r="J23" s="239"/>
      <c r="K23" s="239"/>
      <c r="L23" s="240"/>
      <c r="M23" s="13"/>
      <c r="N23" s="3"/>
      <c r="O23" s="13"/>
      <c r="P23" s="15"/>
    </row>
    <row r="24" spans="2:16">
      <c r="B24" s="24"/>
      <c r="C24" s="62" t="s">
        <v>290</v>
      </c>
      <c r="D24" s="238" t="s">
        <v>534</v>
      </c>
      <c r="E24" s="239"/>
      <c r="F24" s="239"/>
      <c r="G24" s="239"/>
      <c r="H24" s="239"/>
      <c r="I24" s="239"/>
      <c r="J24" s="239"/>
      <c r="K24" s="239"/>
      <c r="L24" s="240"/>
      <c r="M24" s="13"/>
      <c r="N24" s="3"/>
      <c r="O24" s="13"/>
      <c r="P24" s="15"/>
    </row>
    <row r="25" spans="2:16">
      <c r="B25" s="24"/>
      <c r="C25" s="62"/>
      <c r="D25" s="238"/>
      <c r="E25" s="239"/>
      <c r="F25" s="239"/>
      <c r="G25" s="239"/>
      <c r="H25" s="239"/>
      <c r="I25" s="239"/>
      <c r="J25" s="239"/>
      <c r="K25" s="239"/>
      <c r="L25" s="240"/>
      <c r="M25" s="13"/>
      <c r="N25" s="3"/>
      <c r="O25" s="13"/>
      <c r="P25" s="15"/>
    </row>
    <row r="26" spans="2:16">
      <c r="B26" s="24"/>
      <c r="C26" s="62" t="s">
        <v>291</v>
      </c>
      <c r="D26" s="238" t="s">
        <v>581</v>
      </c>
      <c r="E26" s="239"/>
      <c r="F26" s="239"/>
      <c r="G26" s="239"/>
      <c r="H26" s="239"/>
      <c r="I26" s="239"/>
      <c r="J26" s="239"/>
      <c r="K26" s="239"/>
      <c r="L26" s="240"/>
      <c r="M26" s="13"/>
      <c r="N26" s="3"/>
      <c r="O26" s="13"/>
      <c r="P26" s="15"/>
    </row>
    <row r="27" spans="2:16">
      <c r="B27" s="24"/>
      <c r="C27" s="62"/>
      <c r="D27" s="238"/>
      <c r="E27" s="239"/>
      <c r="F27" s="239"/>
      <c r="G27" s="239"/>
      <c r="H27" s="239"/>
      <c r="I27" s="239"/>
      <c r="J27" s="239"/>
      <c r="K27" s="239"/>
      <c r="L27" s="240"/>
      <c r="M27" s="13"/>
      <c r="N27" s="3"/>
      <c r="O27" s="13"/>
      <c r="P27" s="15"/>
    </row>
    <row r="28" spans="2:16">
      <c r="B28" s="24"/>
      <c r="C28" s="62" t="s">
        <v>292</v>
      </c>
      <c r="D28" s="238" t="s">
        <v>361</v>
      </c>
      <c r="E28" s="239"/>
      <c r="F28" s="239"/>
      <c r="G28" s="239"/>
      <c r="H28" s="239"/>
      <c r="I28" s="239"/>
      <c r="J28" s="239"/>
      <c r="K28" s="239"/>
      <c r="L28" s="240"/>
      <c r="M28" s="13"/>
      <c r="N28" s="3"/>
      <c r="O28" s="13"/>
      <c r="P28" s="15"/>
    </row>
    <row r="29" spans="2:16">
      <c r="B29" s="24"/>
      <c r="C29" s="62"/>
      <c r="D29" s="238"/>
      <c r="E29" s="239"/>
      <c r="F29" s="239"/>
      <c r="G29" s="239"/>
      <c r="H29" s="239"/>
      <c r="I29" s="239"/>
      <c r="J29" s="239"/>
      <c r="K29" s="239"/>
      <c r="L29" s="240"/>
      <c r="M29" s="13"/>
      <c r="N29" s="3"/>
      <c r="O29" s="13"/>
      <c r="P29" s="15"/>
    </row>
    <row r="30" spans="2:16">
      <c r="B30" s="24"/>
      <c r="C30" s="62"/>
      <c r="D30" s="238"/>
      <c r="E30" s="239"/>
      <c r="F30" s="239"/>
      <c r="G30" s="239"/>
      <c r="H30" s="239"/>
      <c r="I30" s="239"/>
      <c r="J30" s="239"/>
      <c r="K30" s="239"/>
      <c r="L30" s="240"/>
      <c r="M30" s="13"/>
      <c r="N30" s="3"/>
      <c r="O30" s="13"/>
      <c r="P30" s="15"/>
    </row>
    <row r="31" spans="2:16">
      <c r="B31" s="1"/>
      <c r="C31" s="1"/>
      <c r="D31" s="107"/>
      <c r="E31" s="107"/>
      <c r="F31" s="107"/>
      <c r="G31" s="107"/>
      <c r="H31" s="107"/>
      <c r="I31" s="107"/>
      <c r="J31" s="107"/>
      <c r="K31" s="107"/>
      <c r="L31" s="106"/>
      <c r="M31" s="1"/>
      <c r="N31" s="1"/>
      <c r="O31" s="1"/>
      <c r="P31" s="1"/>
    </row>
    <row r="32" spans="2:16">
      <c r="B32" s="24"/>
      <c r="C32" s="83" t="s">
        <v>272</v>
      </c>
      <c r="D32" s="40"/>
      <c r="E32" s="41"/>
      <c r="F32" s="41"/>
      <c r="G32" s="41"/>
      <c r="H32" s="41"/>
      <c r="I32" s="41"/>
      <c r="J32" s="41"/>
      <c r="K32" s="41"/>
      <c r="L32" s="42"/>
      <c r="M32" s="13"/>
      <c r="N32" s="3"/>
      <c r="O32" s="13"/>
      <c r="P32" s="15"/>
    </row>
    <row r="33" spans="2:16">
      <c r="B33" s="24"/>
      <c r="C33" s="62" t="s">
        <v>273</v>
      </c>
      <c r="D33" s="66" t="s">
        <v>535</v>
      </c>
      <c r="E33" s="165"/>
      <c r="F33" s="165"/>
      <c r="G33" s="165"/>
      <c r="H33" s="165"/>
      <c r="I33" s="165"/>
      <c r="J33" s="165"/>
      <c r="K33" s="165"/>
      <c r="L33" s="166"/>
      <c r="M33" s="13"/>
      <c r="N33" s="3"/>
      <c r="O33" s="13"/>
      <c r="P33" s="15"/>
    </row>
    <row r="34" spans="2:16">
      <c r="B34" s="24"/>
      <c r="C34" s="62" t="s">
        <v>274</v>
      </c>
      <c r="D34" s="66" t="s">
        <v>536</v>
      </c>
      <c r="E34" s="165"/>
      <c r="F34" s="165"/>
      <c r="G34" s="165"/>
      <c r="H34" s="165"/>
      <c r="I34" s="165"/>
      <c r="J34" s="165"/>
      <c r="K34" s="165"/>
      <c r="L34" s="166"/>
      <c r="M34" s="13"/>
      <c r="N34" s="3"/>
      <c r="O34" s="13"/>
      <c r="P34" s="15"/>
    </row>
    <row r="35" spans="2:16">
      <c r="B35" s="24"/>
      <c r="C35" s="62" t="s">
        <v>275</v>
      </c>
      <c r="D35" s="238" t="s">
        <v>538</v>
      </c>
      <c r="E35" s="239"/>
      <c r="F35" s="239"/>
      <c r="G35" s="239"/>
      <c r="H35" s="239"/>
      <c r="I35" s="239"/>
      <c r="J35" s="239"/>
      <c r="K35" s="239"/>
      <c r="L35" s="240"/>
      <c r="M35" s="13"/>
      <c r="N35" s="3"/>
      <c r="O35" s="13"/>
      <c r="P35" s="15"/>
    </row>
    <row r="36" spans="2:16">
      <c r="B36" s="24"/>
      <c r="C36" s="62"/>
      <c r="D36" s="238"/>
      <c r="E36" s="239"/>
      <c r="F36" s="239"/>
      <c r="G36" s="239"/>
      <c r="H36" s="239"/>
      <c r="I36" s="239"/>
      <c r="J36" s="239"/>
      <c r="K36" s="239"/>
      <c r="L36" s="240"/>
      <c r="M36" s="13"/>
      <c r="N36" s="3"/>
      <c r="O36" s="13"/>
      <c r="P36" s="15"/>
    </row>
    <row r="37" spans="2:16">
      <c r="B37" s="24"/>
      <c r="C37" s="62" t="s">
        <v>276</v>
      </c>
      <c r="D37" s="238" t="s">
        <v>365</v>
      </c>
      <c r="E37" s="239"/>
      <c r="F37" s="239"/>
      <c r="G37" s="239"/>
      <c r="H37" s="239"/>
      <c r="I37" s="239"/>
      <c r="J37" s="239"/>
      <c r="K37" s="239"/>
      <c r="L37" s="240"/>
      <c r="M37" s="13"/>
      <c r="N37" s="3"/>
      <c r="O37" s="13"/>
      <c r="P37" s="15"/>
    </row>
    <row r="38" spans="2:16">
      <c r="B38" s="24"/>
      <c r="C38" s="62"/>
      <c r="D38" s="238"/>
      <c r="E38" s="239"/>
      <c r="F38" s="239"/>
      <c r="G38" s="239"/>
      <c r="H38" s="239"/>
      <c r="I38" s="239"/>
      <c r="J38" s="239"/>
      <c r="K38" s="239"/>
      <c r="L38" s="240"/>
      <c r="M38" s="13"/>
      <c r="N38" s="3"/>
      <c r="O38" s="13"/>
      <c r="P38" s="15"/>
    </row>
    <row r="39" spans="2:16">
      <c r="B39" s="24"/>
      <c r="C39" s="62"/>
      <c r="D39" s="238"/>
      <c r="E39" s="239"/>
      <c r="F39" s="239"/>
      <c r="G39" s="239"/>
      <c r="H39" s="239"/>
      <c r="I39" s="239"/>
      <c r="J39" s="239"/>
      <c r="K39" s="239"/>
      <c r="L39" s="240"/>
      <c r="M39" s="13"/>
      <c r="N39" s="3"/>
      <c r="O39" s="13"/>
      <c r="P39" s="15"/>
    </row>
    <row r="40" spans="2:16">
      <c r="B40" s="1"/>
      <c r="C40" s="1"/>
      <c r="D40" s="107"/>
      <c r="E40" s="107"/>
      <c r="F40" s="107"/>
      <c r="G40" s="107"/>
      <c r="H40" s="107"/>
      <c r="I40" s="107"/>
      <c r="J40" s="107"/>
      <c r="K40" s="107"/>
      <c r="L40" s="106"/>
      <c r="M40" s="1"/>
      <c r="N40" s="1"/>
      <c r="O40" s="1"/>
      <c r="P40" s="1"/>
    </row>
    <row r="41" spans="2:16">
      <c r="B41" s="24"/>
      <c r="C41" s="83" t="s">
        <v>522</v>
      </c>
      <c r="D41" s="40"/>
      <c r="E41" s="41"/>
      <c r="F41" s="41"/>
      <c r="G41" s="41"/>
      <c r="H41" s="41"/>
      <c r="I41" s="41"/>
      <c r="J41" s="41"/>
      <c r="K41" s="41"/>
      <c r="L41" s="42"/>
      <c r="M41" s="13"/>
      <c r="N41" s="3"/>
      <c r="O41" s="13"/>
      <c r="P41" s="15"/>
    </row>
    <row r="42" spans="2:16">
      <c r="B42" s="24"/>
      <c r="C42" s="62" t="s">
        <v>523</v>
      </c>
      <c r="D42" s="238" t="s">
        <v>524</v>
      </c>
      <c r="E42" s="239"/>
      <c r="F42" s="239"/>
      <c r="G42" s="239"/>
      <c r="H42" s="239"/>
      <c r="I42" s="239"/>
      <c r="J42" s="239"/>
      <c r="K42" s="239"/>
      <c r="L42" s="240"/>
      <c r="M42" s="13"/>
      <c r="N42" s="3"/>
      <c r="O42" s="13"/>
      <c r="P42" s="15"/>
    </row>
    <row r="43" spans="2:16">
      <c r="B43" s="24"/>
      <c r="C43" s="62"/>
      <c r="D43" s="238"/>
      <c r="E43" s="239"/>
      <c r="F43" s="239"/>
      <c r="G43" s="239"/>
      <c r="H43" s="239"/>
      <c r="I43" s="239"/>
      <c r="J43" s="239"/>
      <c r="K43" s="239"/>
      <c r="L43" s="240"/>
      <c r="M43" s="13"/>
      <c r="N43" s="3"/>
      <c r="O43" s="13"/>
      <c r="P43" s="15"/>
    </row>
    <row r="44" spans="2:16">
      <c r="B44" s="24"/>
      <c r="C44" s="62"/>
      <c r="D44" s="238"/>
      <c r="E44" s="239"/>
      <c r="F44" s="239"/>
      <c r="G44" s="239"/>
      <c r="H44" s="239"/>
      <c r="I44" s="239"/>
      <c r="J44" s="239"/>
      <c r="K44" s="239"/>
      <c r="L44" s="240"/>
      <c r="M44" s="13"/>
      <c r="N44" s="3"/>
      <c r="O44" s="13"/>
      <c r="P44" s="15"/>
    </row>
    <row r="45" spans="2:16">
      <c r="B45" s="24"/>
      <c r="C45" s="62" t="s">
        <v>525</v>
      </c>
      <c r="D45" s="238" t="s">
        <v>539</v>
      </c>
      <c r="E45" s="239"/>
      <c r="F45" s="239"/>
      <c r="G45" s="239"/>
      <c r="H45" s="239"/>
      <c r="I45" s="239"/>
      <c r="J45" s="239"/>
      <c r="K45" s="239"/>
      <c r="L45" s="240"/>
      <c r="M45" s="13"/>
      <c r="N45" s="3"/>
      <c r="O45" s="13"/>
      <c r="P45" s="15"/>
    </row>
    <row r="46" spans="2:16">
      <c r="B46" s="24"/>
      <c r="C46" s="62"/>
      <c r="D46" s="238"/>
      <c r="E46" s="239"/>
      <c r="F46" s="239"/>
      <c r="G46" s="239"/>
      <c r="H46" s="239"/>
      <c r="I46" s="239"/>
      <c r="J46" s="239"/>
      <c r="K46" s="239"/>
      <c r="L46" s="240"/>
      <c r="M46" s="13"/>
      <c r="N46" s="3"/>
      <c r="O46" s="13"/>
      <c r="P46" s="15"/>
    </row>
    <row r="47" spans="2:16">
      <c r="B47" s="24"/>
      <c r="C47" s="62" t="s">
        <v>526</v>
      </c>
      <c r="D47" s="66" t="s">
        <v>540</v>
      </c>
      <c r="E47" s="165"/>
      <c r="F47" s="165"/>
      <c r="G47" s="165"/>
      <c r="H47" s="165"/>
      <c r="I47" s="165"/>
      <c r="J47" s="165"/>
      <c r="K47" s="165"/>
      <c r="L47" s="166"/>
      <c r="M47" s="13"/>
      <c r="N47" s="3"/>
      <c r="O47" s="13"/>
      <c r="P47" s="15"/>
    </row>
    <row r="48" spans="2:16">
      <c r="B48" s="24"/>
      <c r="C48" s="62" t="s">
        <v>527</v>
      </c>
      <c r="D48" s="238" t="s">
        <v>528</v>
      </c>
      <c r="E48" s="239"/>
      <c r="F48" s="239"/>
      <c r="G48" s="239"/>
      <c r="H48" s="239"/>
      <c r="I48" s="239"/>
      <c r="J48" s="239"/>
      <c r="K48" s="239"/>
      <c r="L48" s="240"/>
      <c r="M48" s="13"/>
      <c r="N48" s="3"/>
      <c r="O48" s="13"/>
      <c r="P48" s="15"/>
    </row>
    <row r="49" spans="2:16">
      <c r="B49" s="24"/>
      <c r="C49" s="62"/>
      <c r="D49" s="238"/>
      <c r="E49" s="239"/>
      <c r="F49" s="239"/>
      <c r="G49" s="239"/>
      <c r="H49" s="239"/>
      <c r="I49" s="239"/>
      <c r="J49" s="239"/>
      <c r="K49" s="239"/>
      <c r="L49" s="240"/>
      <c r="M49" s="13"/>
      <c r="N49" s="3"/>
      <c r="O49" s="13"/>
      <c r="P49" s="15"/>
    </row>
    <row r="50" spans="2:16">
      <c r="B50" s="24"/>
      <c r="C50" s="62"/>
      <c r="D50" s="238"/>
      <c r="E50" s="239"/>
      <c r="F50" s="239"/>
      <c r="G50" s="239"/>
      <c r="H50" s="239"/>
      <c r="I50" s="239"/>
      <c r="J50" s="239"/>
      <c r="K50" s="239"/>
      <c r="L50" s="240"/>
      <c r="M50" s="13"/>
      <c r="N50" s="3"/>
      <c r="O50" s="13"/>
      <c r="P50" s="15"/>
    </row>
    <row r="51" spans="2:16">
      <c r="B51" s="1"/>
      <c r="C51" s="1"/>
      <c r="D51" s="2"/>
      <c r="E51" s="2"/>
      <c r="F51" s="2"/>
      <c r="G51" s="2"/>
      <c r="H51" s="2"/>
      <c r="I51" s="2"/>
      <c r="J51" s="2"/>
      <c r="K51" s="2"/>
      <c r="L51" s="1"/>
      <c r="M51" s="1"/>
      <c r="N51" s="1"/>
      <c r="O51" s="1"/>
      <c r="P51" s="1"/>
    </row>
    <row r="52" spans="2:16">
      <c r="B52" s="24"/>
      <c r="C52" s="83" t="s">
        <v>518</v>
      </c>
      <c r="D52" s="40"/>
      <c r="E52" s="41"/>
      <c r="F52" s="41"/>
      <c r="G52" s="41"/>
      <c r="H52" s="41"/>
      <c r="I52" s="41"/>
      <c r="J52" s="41"/>
      <c r="K52" s="41"/>
      <c r="L52" s="42"/>
      <c r="M52" s="13"/>
      <c r="N52" s="3"/>
      <c r="O52" s="13"/>
      <c r="P52" s="15"/>
    </row>
    <row r="53" spans="2:16">
      <c r="B53" s="24"/>
      <c r="C53" s="62" t="s">
        <v>353</v>
      </c>
      <c r="D53" s="238" t="s">
        <v>529</v>
      </c>
      <c r="E53" s="239"/>
      <c r="F53" s="239"/>
      <c r="G53" s="239"/>
      <c r="H53" s="239"/>
      <c r="I53" s="239"/>
      <c r="J53" s="239"/>
      <c r="K53" s="239"/>
      <c r="L53" s="240"/>
      <c r="M53" s="13"/>
      <c r="N53" s="3"/>
      <c r="O53" s="13"/>
      <c r="P53" s="15"/>
    </row>
    <row r="54" spans="2:16">
      <c r="B54" s="24"/>
      <c r="C54" s="62"/>
      <c r="D54" s="238"/>
      <c r="E54" s="239"/>
      <c r="F54" s="239"/>
      <c r="G54" s="239"/>
      <c r="H54" s="239"/>
      <c r="I54" s="239"/>
      <c r="J54" s="239"/>
      <c r="K54" s="239"/>
      <c r="L54" s="240"/>
      <c r="M54" s="13"/>
      <c r="N54" s="3"/>
      <c r="O54" s="13"/>
      <c r="P54" s="15"/>
    </row>
    <row r="55" spans="2:16">
      <c r="B55" s="24"/>
      <c r="C55" s="62"/>
      <c r="D55" s="238"/>
      <c r="E55" s="239"/>
      <c r="F55" s="239"/>
      <c r="G55" s="239"/>
      <c r="H55" s="239"/>
      <c r="I55" s="239"/>
      <c r="J55" s="239"/>
      <c r="K55" s="239"/>
      <c r="L55" s="240"/>
      <c r="M55" s="13"/>
      <c r="N55" s="3"/>
      <c r="O55" s="13"/>
      <c r="P55" s="15"/>
    </row>
    <row r="56" spans="2:16">
      <c r="B56" s="24"/>
      <c r="C56" s="62" t="s">
        <v>354</v>
      </c>
      <c r="D56" s="238" t="s">
        <v>541</v>
      </c>
      <c r="E56" s="239"/>
      <c r="F56" s="239"/>
      <c r="G56" s="239"/>
      <c r="H56" s="239"/>
      <c r="I56" s="239"/>
      <c r="J56" s="239"/>
      <c r="K56" s="239"/>
      <c r="L56" s="240"/>
      <c r="M56" s="13"/>
      <c r="N56" s="3"/>
      <c r="O56" s="13"/>
      <c r="P56" s="15"/>
    </row>
    <row r="57" spans="2:16">
      <c r="B57" s="24"/>
      <c r="C57" s="62"/>
      <c r="D57" s="238"/>
      <c r="E57" s="239"/>
      <c r="F57" s="239"/>
      <c r="G57" s="239"/>
      <c r="H57" s="239"/>
      <c r="I57" s="239"/>
      <c r="J57" s="239"/>
      <c r="K57" s="239"/>
      <c r="L57" s="240"/>
      <c r="M57" s="13"/>
      <c r="N57" s="3"/>
      <c r="O57" s="13"/>
      <c r="P57" s="15"/>
    </row>
    <row r="58" spans="2:16">
      <c r="B58" s="24"/>
      <c r="C58" s="62" t="s">
        <v>355</v>
      </c>
      <c r="D58" s="238" t="s">
        <v>530</v>
      </c>
      <c r="E58" s="239"/>
      <c r="F58" s="239"/>
      <c r="G58" s="239"/>
      <c r="H58" s="239"/>
      <c r="I58" s="239"/>
      <c r="J58" s="239"/>
      <c r="K58" s="239"/>
      <c r="L58" s="240"/>
      <c r="M58" s="13"/>
      <c r="N58" s="3"/>
      <c r="O58" s="13"/>
      <c r="P58" s="15"/>
    </row>
    <row r="59" spans="2:16">
      <c r="B59" s="24"/>
      <c r="C59" s="62"/>
      <c r="D59" s="238"/>
      <c r="E59" s="239"/>
      <c r="F59" s="239"/>
      <c r="G59" s="239"/>
      <c r="H59" s="239"/>
      <c r="I59" s="239"/>
      <c r="J59" s="239"/>
      <c r="K59" s="239"/>
      <c r="L59" s="240"/>
      <c r="M59" s="13"/>
      <c r="N59" s="3"/>
      <c r="O59" s="13"/>
      <c r="P59" s="15"/>
    </row>
    <row r="60" spans="2:16">
      <c r="B60" s="24"/>
      <c r="C60" s="62"/>
      <c r="D60" s="238"/>
      <c r="E60" s="239"/>
      <c r="F60" s="239"/>
      <c r="G60" s="239"/>
      <c r="H60" s="239"/>
      <c r="I60" s="239"/>
      <c r="J60" s="239"/>
      <c r="K60" s="239"/>
      <c r="L60" s="240"/>
      <c r="M60" s="13"/>
      <c r="N60" s="3"/>
      <c r="O60" s="13"/>
      <c r="P60" s="15"/>
    </row>
    <row r="61" spans="2:16">
      <c r="B61" s="24"/>
      <c r="C61" s="62" t="s">
        <v>356</v>
      </c>
      <c r="D61" s="238" t="s">
        <v>531</v>
      </c>
      <c r="E61" s="239"/>
      <c r="F61" s="239"/>
      <c r="G61" s="239"/>
      <c r="H61" s="239"/>
      <c r="I61" s="239"/>
      <c r="J61" s="239"/>
      <c r="K61" s="239"/>
      <c r="L61" s="240"/>
      <c r="M61" s="13"/>
      <c r="N61" s="3"/>
      <c r="O61" s="13"/>
      <c r="P61" s="15"/>
    </row>
    <row r="62" spans="2:16">
      <c r="B62" s="24"/>
      <c r="C62" s="62"/>
      <c r="D62" s="238"/>
      <c r="E62" s="239"/>
      <c r="F62" s="239"/>
      <c r="G62" s="239"/>
      <c r="H62" s="239"/>
      <c r="I62" s="239"/>
      <c r="J62" s="239"/>
      <c r="K62" s="239"/>
      <c r="L62" s="240"/>
      <c r="M62" s="13"/>
      <c r="N62" s="3"/>
      <c r="O62" s="13"/>
      <c r="P62" s="15"/>
    </row>
    <row r="63" spans="2:16">
      <c r="B63" s="1"/>
      <c r="C63" s="1"/>
      <c r="D63" s="2"/>
      <c r="E63" s="2"/>
      <c r="F63" s="2"/>
      <c r="G63" s="2"/>
      <c r="H63" s="2"/>
      <c r="I63" s="2"/>
      <c r="J63" s="2"/>
      <c r="K63" s="2"/>
      <c r="L63" s="1"/>
      <c r="M63" s="1"/>
      <c r="N63" s="1"/>
      <c r="O63" s="1"/>
      <c r="P63" s="1"/>
    </row>
    <row r="64" spans="2:16">
      <c r="B64" s="1"/>
      <c r="C64" s="1"/>
      <c r="D64" s="2"/>
      <c r="E64" s="2"/>
      <c r="F64" s="2"/>
      <c r="G64" s="2"/>
      <c r="H64" s="2"/>
      <c r="I64" s="2"/>
      <c r="J64" s="2"/>
      <c r="K64" s="2"/>
      <c r="L64" s="1"/>
      <c r="M64" s="1"/>
      <c r="N64" s="1"/>
      <c r="O64" s="1"/>
      <c r="P64" s="1"/>
    </row>
    <row r="65" spans="2:16">
      <c r="B65" s="1"/>
      <c r="C65" s="1"/>
      <c r="D65" s="2"/>
      <c r="E65" s="2"/>
      <c r="F65" s="2"/>
      <c r="G65" s="2"/>
      <c r="H65" s="2"/>
      <c r="I65" s="2"/>
      <c r="J65" s="2"/>
      <c r="K65" s="2"/>
      <c r="L65" s="1"/>
      <c r="M65" s="1"/>
      <c r="N65" s="1"/>
      <c r="O65" s="1"/>
      <c r="P65" s="1"/>
    </row>
    <row r="66" spans="2:16">
      <c r="B66" s="1"/>
      <c r="C66" s="1"/>
      <c r="D66" s="2"/>
      <c r="E66" s="2"/>
      <c r="F66" s="2"/>
      <c r="G66" s="2"/>
      <c r="H66" s="2"/>
      <c r="I66" s="2"/>
      <c r="J66" s="2"/>
      <c r="K66" s="2"/>
      <c r="L66" s="1"/>
      <c r="M66" s="1"/>
      <c r="N66" s="1"/>
      <c r="O66" s="1"/>
      <c r="P66" s="1"/>
    </row>
    <row r="67" spans="2:16">
      <c r="B67" s="1"/>
      <c r="C67" s="1"/>
      <c r="D67" s="2"/>
      <c r="E67" s="2"/>
      <c r="F67" s="2"/>
      <c r="G67" s="2"/>
      <c r="H67" s="2"/>
      <c r="I67" s="2"/>
      <c r="J67" s="2"/>
      <c r="K67" s="2"/>
      <c r="L67" s="1"/>
      <c r="M67" s="1"/>
      <c r="N67" s="1"/>
      <c r="O67" s="1"/>
      <c r="P67" s="1"/>
    </row>
    <row r="68" spans="2:16">
      <c r="B68" s="1"/>
      <c r="C68" s="1"/>
      <c r="D68" s="2"/>
      <c r="E68" s="2"/>
      <c r="F68" s="2"/>
      <c r="G68" s="2"/>
      <c r="H68" s="2"/>
      <c r="I68" s="2"/>
      <c r="J68" s="2"/>
      <c r="K68" s="2"/>
      <c r="L68" s="1"/>
      <c r="M68" s="1"/>
      <c r="N68" s="1"/>
      <c r="O68" s="1"/>
      <c r="P68" s="1"/>
    </row>
    <row r="69" spans="2:16">
      <c r="B69" s="1"/>
      <c r="C69" s="1"/>
      <c r="D69" s="2"/>
      <c r="E69" s="2"/>
      <c r="F69" s="2"/>
      <c r="G69" s="2"/>
      <c r="H69" s="2"/>
      <c r="I69" s="2"/>
      <c r="J69" s="2"/>
      <c r="K69" s="2"/>
      <c r="L69" s="1"/>
      <c r="M69" s="1"/>
      <c r="N69" s="1"/>
      <c r="O69" s="1"/>
      <c r="P69" s="1"/>
    </row>
    <row r="70" spans="2:16">
      <c r="B70" s="1"/>
      <c r="C70" s="1"/>
      <c r="D70" s="2"/>
      <c r="E70" s="2"/>
      <c r="F70" s="2"/>
      <c r="G70" s="2"/>
      <c r="H70" s="2"/>
      <c r="I70" s="2"/>
      <c r="J70" s="2"/>
      <c r="K70" s="2"/>
      <c r="L70" s="1"/>
      <c r="M70" s="1"/>
      <c r="N70" s="1"/>
      <c r="O70" s="1"/>
      <c r="P70" s="1"/>
    </row>
    <row r="71" spans="2:16">
      <c r="B71" s="1"/>
      <c r="C71" s="1"/>
      <c r="D71" s="2"/>
      <c r="E71" s="2"/>
      <c r="F71" s="2"/>
      <c r="G71" s="2"/>
      <c r="H71" s="2"/>
      <c r="I71" s="2"/>
      <c r="J71" s="2"/>
      <c r="K71" s="2"/>
      <c r="L71" s="1"/>
      <c r="M71" s="1"/>
      <c r="N71" s="1"/>
      <c r="O71" s="1"/>
      <c r="P71" s="1"/>
    </row>
    <row r="72" spans="2:16">
      <c r="B72" s="1"/>
      <c r="C72" s="1"/>
      <c r="D72" s="2"/>
      <c r="E72" s="2"/>
      <c r="F72" s="2"/>
      <c r="G72" s="2"/>
      <c r="H72" s="2"/>
      <c r="I72" s="2"/>
      <c r="J72" s="2"/>
      <c r="K72" s="2"/>
      <c r="L72" s="1"/>
      <c r="M72" s="1"/>
      <c r="N72" s="1"/>
      <c r="O72" s="1"/>
      <c r="P72" s="1"/>
    </row>
    <row r="73" spans="2:16">
      <c r="B73" s="1"/>
      <c r="C73" s="1"/>
      <c r="D73" s="2"/>
      <c r="E73" s="2"/>
      <c r="F73" s="2"/>
      <c r="G73" s="2"/>
      <c r="H73" s="2"/>
      <c r="I73" s="2"/>
      <c r="J73" s="2"/>
      <c r="K73" s="2"/>
      <c r="L73" s="1"/>
      <c r="M73" s="1"/>
      <c r="N73" s="1"/>
      <c r="O73" s="1"/>
      <c r="P73" s="1"/>
    </row>
    <row r="74" spans="2:16">
      <c r="B74" s="1"/>
      <c r="C74" s="1"/>
      <c r="D74" s="2"/>
      <c r="E74" s="2"/>
      <c r="F74" s="2"/>
      <c r="G74" s="2"/>
      <c r="H74" s="2"/>
      <c r="I74" s="2"/>
      <c r="J74" s="2"/>
      <c r="K74" s="2"/>
      <c r="L74" s="1"/>
      <c r="M74" s="1"/>
      <c r="N74" s="1"/>
      <c r="O74" s="1"/>
      <c r="P74" s="1"/>
    </row>
    <row r="75" spans="2:16">
      <c r="B75" s="1"/>
      <c r="C75" s="1"/>
      <c r="D75" s="2"/>
      <c r="E75" s="2"/>
      <c r="F75" s="2"/>
      <c r="G75" s="2"/>
      <c r="H75" s="2"/>
      <c r="I75" s="2"/>
      <c r="J75" s="2"/>
      <c r="K75" s="2"/>
      <c r="L75" s="1"/>
      <c r="M75" s="1"/>
      <c r="N75" s="1"/>
      <c r="O75" s="1"/>
      <c r="P75" s="1"/>
    </row>
    <row r="76" spans="2:16">
      <c r="B76" s="1"/>
      <c r="C76" s="1"/>
      <c r="D76" s="2"/>
      <c r="E76" s="2"/>
      <c r="F76" s="2"/>
      <c r="G76" s="2"/>
      <c r="H76" s="2"/>
      <c r="I76" s="2"/>
      <c r="J76" s="2"/>
      <c r="K76" s="2"/>
      <c r="L76" s="1"/>
      <c r="M76" s="1"/>
      <c r="N76" s="1"/>
      <c r="O76" s="1"/>
      <c r="P76" s="1"/>
    </row>
    <row r="77" spans="2:16">
      <c r="B77" s="1"/>
      <c r="C77" s="1"/>
      <c r="D77" s="2"/>
      <c r="E77" s="2"/>
      <c r="F77" s="2"/>
      <c r="G77" s="2"/>
      <c r="H77" s="2"/>
      <c r="I77" s="2"/>
      <c r="J77" s="2"/>
      <c r="K77" s="2"/>
      <c r="L77" s="1"/>
      <c r="M77" s="1"/>
      <c r="N77" s="1"/>
      <c r="O77" s="1"/>
      <c r="P77" s="1"/>
    </row>
    <row r="78" spans="2:16">
      <c r="B78" s="1"/>
      <c r="C78" s="1"/>
      <c r="D78" s="2"/>
      <c r="E78" s="2"/>
      <c r="F78" s="2"/>
      <c r="G78" s="2"/>
      <c r="H78" s="2"/>
      <c r="I78" s="2"/>
      <c r="J78" s="2"/>
      <c r="K78" s="2"/>
      <c r="L78" s="1"/>
      <c r="M78" s="1"/>
      <c r="N78" s="1"/>
      <c r="O78" s="1"/>
      <c r="P78" s="1"/>
    </row>
    <row r="79" spans="2:16">
      <c r="B79" s="1"/>
      <c r="C79" s="1"/>
      <c r="D79" s="2"/>
      <c r="E79" s="2"/>
      <c r="F79" s="2"/>
      <c r="G79" s="2"/>
      <c r="H79" s="2"/>
      <c r="I79" s="2"/>
      <c r="J79" s="2"/>
      <c r="K79" s="2"/>
      <c r="L79" s="1"/>
      <c r="M79" s="1"/>
      <c r="N79" s="1"/>
      <c r="O79" s="1"/>
      <c r="P79" s="1"/>
    </row>
    <row r="80" spans="2:16">
      <c r="B80" s="1"/>
      <c r="C80" s="1"/>
      <c r="D80" s="2"/>
      <c r="E80" s="2"/>
      <c r="F80" s="2"/>
      <c r="G80" s="2"/>
      <c r="H80" s="2"/>
      <c r="I80" s="2"/>
      <c r="J80" s="2"/>
      <c r="K80" s="2"/>
      <c r="L80" s="1"/>
      <c r="M80" s="1"/>
      <c r="N80" s="1"/>
      <c r="O80" s="1"/>
      <c r="P80" s="1"/>
    </row>
    <row r="81" spans="2:16">
      <c r="B81" s="1"/>
      <c r="C81" s="1"/>
      <c r="D81" s="2"/>
      <c r="E81" s="2"/>
      <c r="F81" s="2"/>
      <c r="G81" s="2"/>
      <c r="H81" s="2"/>
      <c r="I81" s="2"/>
      <c r="J81" s="2"/>
      <c r="K81" s="2"/>
      <c r="L81" s="1"/>
      <c r="M81" s="1"/>
      <c r="N81" s="1"/>
      <c r="O81" s="1"/>
      <c r="P81" s="1"/>
    </row>
    <row r="82" spans="2:16">
      <c r="B82" s="1"/>
      <c r="C82" s="1"/>
      <c r="D82" s="2"/>
      <c r="E82" s="2"/>
      <c r="F82" s="2"/>
      <c r="G82" s="2"/>
      <c r="H82" s="2"/>
      <c r="I82" s="2"/>
      <c r="J82" s="2"/>
      <c r="K82" s="2"/>
      <c r="L82" s="1"/>
      <c r="M82" s="1"/>
      <c r="N82" s="1"/>
      <c r="O82" s="1"/>
      <c r="P82" s="1"/>
    </row>
    <row r="83" spans="2:16">
      <c r="B83" s="1"/>
      <c r="C83" s="1"/>
      <c r="D83" s="2"/>
      <c r="E83" s="2"/>
      <c r="F83" s="2"/>
      <c r="G83" s="2"/>
      <c r="H83" s="2"/>
      <c r="I83" s="2"/>
      <c r="J83" s="2"/>
      <c r="K83" s="2"/>
      <c r="L83" s="1"/>
      <c r="M83" s="1"/>
      <c r="N83" s="1"/>
      <c r="O83" s="1"/>
      <c r="P83" s="1"/>
    </row>
    <row r="84" spans="2:16">
      <c r="B84" s="1"/>
      <c r="C84" s="1"/>
      <c r="D84" s="2"/>
      <c r="E84" s="2"/>
      <c r="F84" s="2"/>
      <c r="G84" s="2"/>
      <c r="H84" s="2"/>
      <c r="I84" s="2"/>
      <c r="J84" s="2"/>
      <c r="K84" s="2"/>
      <c r="L84" s="1"/>
      <c r="M84" s="1"/>
      <c r="N84" s="1"/>
      <c r="O84" s="1"/>
      <c r="P84" s="1"/>
    </row>
  </sheetData>
  <mergeCells count="17">
    <mergeCell ref="D61:L62"/>
    <mergeCell ref="D48:L50"/>
    <mergeCell ref="D53:L55"/>
    <mergeCell ref="D56:L57"/>
    <mergeCell ref="D35:L36"/>
    <mergeCell ref="D37:L39"/>
    <mergeCell ref="D42:L44"/>
    <mergeCell ref="D45:L46"/>
    <mergeCell ref="D16:L17"/>
    <mergeCell ref="D8:L10"/>
    <mergeCell ref="D11:L12"/>
    <mergeCell ref="D13:L15"/>
    <mergeCell ref="D58:L60"/>
    <mergeCell ref="D20:L23"/>
    <mergeCell ref="D24:L25"/>
    <mergeCell ref="D26:L27"/>
    <mergeCell ref="D28:L3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M66"/>
  <sheetViews>
    <sheetView topLeftCell="A28" zoomScale="115" zoomScaleNormal="115" workbookViewId="0">
      <selection activeCell="B4" sqref="B4:P38"/>
    </sheetView>
  </sheetViews>
  <sheetFormatPr defaultColWidth="10" defaultRowHeight="13.2"/>
  <cols>
    <col min="1" max="1" width="10" style="1" customWidth="1"/>
    <col min="2" max="2" width="9.6640625" style="1" bestFit="1" customWidth="1"/>
    <col min="3" max="3" width="33.88671875" style="1" bestFit="1" customWidth="1"/>
    <col min="4" max="11" width="7.109375" style="2" customWidth="1"/>
    <col min="12" max="14" width="7.109375" style="1" customWidth="1"/>
    <col min="15" max="15" width="18" style="1" bestFit="1" customWidth="1"/>
    <col min="16" max="16" width="3.5546875" style="1" bestFit="1" customWidth="1"/>
    <col min="17" max="17" width="10" style="1" customWidth="1"/>
    <col min="18" max="18" width="8.33203125" style="1" bestFit="1" customWidth="1"/>
    <col min="19" max="19" width="24.5546875" style="1" bestFit="1" customWidth="1"/>
    <col min="20" max="27" width="7.109375" style="2" customWidth="1"/>
    <col min="28" max="30" width="7.109375" style="1" customWidth="1"/>
    <col min="31" max="31" width="20.6640625" style="1" bestFit="1" customWidth="1"/>
    <col min="32" max="32" width="3.5546875" style="1" bestFit="1" customWidth="1"/>
    <col min="33" max="33" width="10" style="1" customWidth="1"/>
    <col min="34" max="34" width="8.33203125" style="1" bestFit="1" customWidth="1"/>
    <col min="35" max="35" width="20.5546875" style="1" bestFit="1" customWidth="1"/>
    <col min="36" max="43" width="7.109375" style="2" customWidth="1"/>
    <col min="44" max="46" width="7.109375" style="1" customWidth="1"/>
    <col min="47" max="47" width="13.109375" style="1" bestFit="1" customWidth="1"/>
    <col min="48" max="48" width="3.5546875" style="1" bestFit="1" customWidth="1"/>
    <col min="49" max="49" width="10" style="1" customWidth="1"/>
    <col min="50" max="50" width="8.33203125" style="1" bestFit="1" customWidth="1"/>
    <col min="51" max="51" width="20.5546875" style="1" bestFit="1" customWidth="1"/>
    <col min="52" max="59" width="7.109375" style="2" customWidth="1"/>
    <col min="60" max="62" width="7.109375" style="1" customWidth="1"/>
    <col min="63" max="63" width="13.109375" style="1" bestFit="1" customWidth="1"/>
    <col min="64" max="64" width="3.5546875" style="1" bestFit="1" customWidth="1"/>
    <col min="65" max="65" width="10" style="1" customWidth="1"/>
    <col min="66" max="16384" width="10" style="1"/>
  </cols>
  <sheetData>
    <row r="1" spans="2:65" ht="13.8" thickBot="1"/>
    <row r="2" spans="2:65" ht="25.2" thickBot="1">
      <c r="B2" s="223" t="str">
        <f>CONCATENATE("HQ: ",H3," - ",ROUNDDOWN((H3/$C$3)*100,1),"%")</f>
        <v>HQ: 170 - 17%</v>
      </c>
      <c r="C2" s="224"/>
      <c r="D2" s="224"/>
      <c r="E2" s="224"/>
      <c r="F2" s="224"/>
      <c r="G2" s="224"/>
      <c r="H2" s="224"/>
      <c r="I2" s="224"/>
      <c r="J2" s="224"/>
      <c r="K2" s="224"/>
      <c r="L2" s="224"/>
      <c r="M2" s="224"/>
      <c r="N2" s="224"/>
      <c r="O2" s="224"/>
      <c r="P2" s="225"/>
      <c r="R2" s="223" t="str">
        <f>CONCATENATE("Elites: ",X3," - ",ROUNDDOWN((X3/$C$3)*100,1),"%")</f>
        <v>Elites: 465 - 46.5%</v>
      </c>
      <c r="S2" s="224"/>
      <c r="T2" s="224"/>
      <c r="U2" s="224"/>
      <c r="V2" s="224"/>
      <c r="W2" s="224"/>
      <c r="X2" s="224"/>
      <c r="Y2" s="224"/>
      <c r="Z2" s="224"/>
      <c r="AA2" s="224"/>
      <c r="AB2" s="224"/>
      <c r="AC2" s="224"/>
      <c r="AD2" s="224"/>
      <c r="AE2" s="224"/>
      <c r="AF2" s="225"/>
      <c r="AH2" s="223" t="str">
        <f>CONCATENATE("Troops: ",AN3," - ",ROUNDDOWN((AN3/$C$3)*100,1),"%")</f>
        <v>Troops: 185 - 18.5%</v>
      </c>
      <c r="AI2" s="224"/>
      <c r="AJ2" s="224"/>
      <c r="AK2" s="224"/>
      <c r="AL2" s="224"/>
      <c r="AM2" s="224"/>
      <c r="AN2" s="224"/>
      <c r="AO2" s="224"/>
      <c r="AP2" s="224"/>
      <c r="AQ2" s="224"/>
      <c r="AR2" s="224"/>
      <c r="AS2" s="224"/>
      <c r="AT2" s="224"/>
      <c r="AU2" s="224"/>
      <c r="AV2" s="225"/>
      <c r="AX2" s="223" t="str">
        <f>CONCATENATE("Fast Attack: ",BD3," - ",ROUNDDOWN((BD3/$C$3)*100,1),"%")</f>
        <v>Fast Attack: 180 - 18%</v>
      </c>
      <c r="AY2" s="224"/>
      <c r="AZ2" s="224"/>
      <c r="BA2" s="224"/>
      <c r="BB2" s="224"/>
      <c r="BC2" s="224"/>
      <c r="BD2" s="224"/>
      <c r="BE2" s="224"/>
      <c r="BF2" s="224"/>
      <c r="BG2" s="224"/>
      <c r="BH2" s="224"/>
      <c r="BI2" s="224"/>
      <c r="BJ2" s="224"/>
      <c r="BK2" s="224"/>
      <c r="BL2" s="225"/>
    </row>
    <row r="3" spans="2:65" s="4" customFormat="1" ht="10.8" thickBot="1">
      <c r="B3" s="52" t="s">
        <v>30</v>
      </c>
      <c r="C3" s="53">
        <f>H3+X3+AN3+BD3</f>
        <v>1000</v>
      </c>
      <c r="D3" s="54">
        <f>F3-C3</f>
        <v>0</v>
      </c>
      <c r="E3" s="63" t="str">
        <f>IF(D3&gt;0,"under","over")</f>
        <v>over</v>
      </c>
      <c r="F3" s="64">
        <v>1000</v>
      </c>
      <c r="G3" s="5"/>
      <c r="H3" s="5">
        <f>P4</f>
        <v>170</v>
      </c>
      <c r="I3" s="5"/>
      <c r="J3" s="53" t="s">
        <v>242</v>
      </c>
      <c r="K3" s="5"/>
      <c r="M3" s="4">
        <f>(ROUNDDOWN((C3/1000),0))+AC3+AS3+BI3+(P5)</f>
        <v>0</v>
      </c>
      <c r="T3" s="5"/>
      <c r="U3" s="5"/>
      <c r="V3" s="5"/>
      <c r="W3" s="5"/>
      <c r="X3" s="5">
        <f>AF4+AF36</f>
        <v>465</v>
      </c>
      <c r="Y3" s="5"/>
      <c r="Z3" s="53" t="s">
        <v>242</v>
      </c>
      <c r="AA3" s="5"/>
      <c r="AC3" s="4">
        <f>AF5+AF37</f>
        <v>-1</v>
      </c>
      <c r="AJ3" s="5"/>
      <c r="AK3" s="5"/>
      <c r="AL3" s="5"/>
      <c r="AM3" s="5"/>
      <c r="AN3" s="5">
        <f>AV4</f>
        <v>185</v>
      </c>
      <c r="AO3" s="5"/>
      <c r="AP3" s="53" t="s">
        <v>242</v>
      </c>
      <c r="AQ3" s="5"/>
      <c r="AS3" s="4">
        <f>AV5</f>
        <v>1</v>
      </c>
      <c r="AZ3" s="5"/>
      <c r="BA3" s="5"/>
      <c r="BB3" s="5"/>
      <c r="BC3" s="5"/>
      <c r="BD3" s="5">
        <f>BL4</f>
        <v>180</v>
      </c>
      <c r="BE3" s="5"/>
      <c r="BF3" s="53" t="s">
        <v>242</v>
      </c>
      <c r="BG3" s="5"/>
      <c r="BI3" s="4">
        <f>BL5</f>
        <v>-1</v>
      </c>
    </row>
    <row r="4" spans="2:65" s="4" customFormat="1">
      <c r="B4" s="6" t="s">
        <v>0</v>
      </c>
      <c r="C4" s="221" t="s">
        <v>615</v>
      </c>
      <c r="D4" s="221"/>
      <c r="E4" s="222"/>
      <c r="F4" s="9" t="s">
        <v>1</v>
      </c>
      <c r="G4" s="8"/>
      <c r="H4" s="8" t="s">
        <v>326</v>
      </c>
      <c r="I4" s="8"/>
      <c r="J4" s="8"/>
      <c r="K4" s="8"/>
      <c r="L4" s="10"/>
      <c r="M4" s="7"/>
      <c r="N4" s="7"/>
      <c r="O4" s="7" t="s">
        <v>2</v>
      </c>
      <c r="P4" s="11">
        <f>SUM(N7:N37)</f>
        <v>170</v>
      </c>
      <c r="R4" s="6" t="s">
        <v>0</v>
      </c>
      <c r="S4" s="221" t="s">
        <v>156</v>
      </c>
      <c r="T4" s="221"/>
      <c r="U4" s="222"/>
      <c r="V4" s="9" t="s">
        <v>1</v>
      </c>
      <c r="W4" s="8"/>
      <c r="X4" s="8" t="s">
        <v>329</v>
      </c>
      <c r="Y4" s="8"/>
      <c r="Z4" s="8"/>
      <c r="AA4" s="8"/>
      <c r="AB4" s="10"/>
      <c r="AC4" s="7"/>
      <c r="AD4" s="7"/>
      <c r="AE4" s="7" t="s">
        <v>2</v>
      </c>
      <c r="AF4" s="11">
        <f>SUM(AD7:AD34)</f>
        <v>315</v>
      </c>
      <c r="AG4" s="1"/>
      <c r="AH4" s="6" t="s">
        <v>0</v>
      </c>
      <c r="AI4" s="221" t="s">
        <v>602</v>
      </c>
      <c r="AJ4" s="221"/>
      <c r="AK4" s="222"/>
      <c r="AL4" s="9" t="s">
        <v>1</v>
      </c>
      <c r="AM4" s="8"/>
      <c r="AN4" s="8" t="s">
        <v>326</v>
      </c>
      <c r="AO4" s="8"/>
      <c r="AP4" s="8"/>
      <c r="AQ4" s="8"/>
      <c r="AR4" s="10"/>
      <c r="AS4" s="7"/>
      <c r="AT4" s="7"/>
      <c r="AU4" s="82" t="s">
        <v>2</v>
      </c>
      <c r="AV4" s="11">
        <f>SUM(AT7:AT36)</f>
        <v>185</v>
      </c>
      <c r="AW4" s="1"/>
      <c r="AX4" s="6" t="s">
        <v>0</v>
      </c>
      <c r="AY4" s="221" t="s">
        <v>478</v>
      </c>
      <c r="AZ4" s="221"/>
      <c r="BA4" s="222"/>
      <c r="BB4" s="9" t="s">
        <v>1</v>
      </c>
      <c r="BC4" s="8"/>
      <c r="BD4" s="8" t="s">
        <v>217</v>
      </c>
      <c r="BE4" s="8"/>
      <c r="BF4" s="8"/>
      <c r="BG4" s="8"/>
      <c r="BH4" s="10"/>
      <c r="BI4" s="7"/>
      <c r="BJ4" s="7"/>
      <c r="BK4" s="7" t="s">
        <v>2</v>
      </c>
      <c r="BL4" s="11">
        <f>SUM(BJ7:BJ37)</f>
        <v>180</v>
      </c>
      <c r="BM4" s="1"/>
    </row>
    <row r="5" spans="2:65" s="4" customFormat="1" ht="13.8" thickBot="1">
      <c r="B5" s="12"/>
      <c r="C5" s="44"/>
      <c r="D5" s="44"/>
      <c r="E5" s="45"/>
      <c r="F5" s="83" t="s">
        <v>243</v>
      </c>
      <c r="G5" s="194"/>
      <c r="H5" s="194"/>
      <c r="I5" s="84" t="s">
        <v>333</v>
      </c>
      <c r="J5" s="194"/>
      <c r="K5" s="194">
        <v>0</v>
      </c>
      <c r="L5" s="14"/>
      <c r="M5" s="13"/>
      <c r="N5" s="13"/>
      <c r="O5" s="81" t="s">
        <v>245</v>
      </c>
      <c r="P5" s="15">
        <f>H5+K5</f>
        <v>0</v>
      </c>
      <c r="R5" s="12"/>
      <c r="S5" s="44"/>
      <c r="T5" s="44"/>
      <c r="U5" s="45"/>
      <c r="V5" s="83" t="s">
        <v>243</v>
      </c>
      <c r="W5" s="194"/>
      <c r="X5" s="194"/>
      <c r="Y5" s="84" t="s">
        <v>244</v>
      </c>
      <c r="Z5" s="194"/>
      <c r="AA5" s="194">
        <v>-1</v>
      </c>
      <c r="AB5" s="14"/>
      <c r="AC5" s="13"/>
      <c r="AD5" s="13"/>
      <c r="AE5" s="81" t="s">
        <v>245</v>
      </c>
      <c r="AF5" s="15">
        <f>X5+AA5</f>
        <v>-1</v>
      </c>
      <c r="AG5" s="1"/>
      <c r="AH5" s="12"/>
      <c r="AI5" s="44"/>
      <c r="AJ5" s="44"/>
      <c r="AK5" s="45"/>
      <c r="AL5" s="83" t="s">
        <v>243</v>
      </c>
      <c r="AM5" s="194"/>
      <c r="AN5" s="194"/>
      <c r="AO5" s="84" t="s">
        <v>244</v>
      </c>
      <c r="AP5" s="194"/>
      <c r="AQ5" s="194">
        <v>1</v>
      </c>
      <c r="AR5" s="14"/>
      <c r="AS5" s="13"/>
      <c r="AT5" s="13"/>
      <c r="AU5" s="81" t="s">
        <v>245</v>
      </c>
      <c r="AV5" s="15">
        <f>AN5+AQ5</f>
        <v>1</v>
      </c>
      <c r="AW5" s="1"/>
      <c r="AX5" s="12"/>
      <c r="AY5" s="44"/>
      <c r="AZ5" s="44"/>
      <c r="BA5" s="45"/>
      <c r="BB5" s="83" t="s">
        <v>243</v>
      </c>
      <c r="BC5" s="194"/>
      <c r="BD5" s="194"/>
      <c r="BE5" s="84" t="s">
        <v>244</v>
      </c>
      <c r="BF5" s="194"/>
      <c r="BG5" s="194">
        <v>-1</v>
      </c>
      <c r="BH5" s="14"/>
      <c r="BI5" s="13"/>
      <c r="BJ5" s="13"/>
      <c r="BK5" s="81" t="s">
        <v>245</v>
      </c>
      <c r="BL5" s="15">
        <f>BD5+BG5</f>
        <v>-1</v>
      </c>
      <c r="BM5" s="1"/>
    </row>
    <row r="6" spans="2:65" s="4" customFormat="1">
      <c r="B6" s="18" t="s">
        <v>3</v>
      </c>
      <c r="C6" s="19" t="s">
        <v>4</v>
      </c>
      <c r="D6" s="20" t="s">
        <v>5</v>
      </c>
      <c r="E6" s="20" t="s">
        <v>6</v>
      </c>
      <c r="F6" s="20" t="s">
        <v>7</v>
      </c>
      <c r="G6" s="20" t="s">
        <v>8</v>
      </c>
      <c r="H6" s="20" t="s">
        <v>9</v>
      </c>
      <c r="I6" s="20" t="s">
        <v>10</v>
      </c>
      <c r="J6" s="20" t="s">
        <v>11</v>
      </c>
      <c r="K6" s="20" t="s">
        <v>12</v>
      </c>
      <c r="L6" s="20" t="s">
        <v>13</v>
      </c>
      <c r="M6" s="21" t="s">
        <v>14</v>
      </c>
      <c r="N6" s="19" t="s">
        <v>15</v>
      </c>
      <c r="O6" s="22" t="s">
        <v>16</v>
      </c>
      <c r="P6" s="23"/>
      <c r="R6" s="18" t="s">
        <v>3</v>
      </c>
      <c r="S6" s="19" t="s">
        <v>4</v>
      </c>
      <c r="T6" s="20" t="s">
        <v>5</v>
      </c>
      <c r="U6" s="20" t="s">
        <v>6</v>
      </c>
      <c r="V6" s="20" t="s">
        <v>7</v>
      </c>
      <c r="W6" s="20" t="s">
        <v>8</v>
      </c>
      <c r="X6" s="20" t="s">
        <v>9</v>
      </c>
      <c r="Y6" s="20" t="s">
        <v>10</v>
      </c>
      <c r="Z6" s="20" t="s">
        <v>11</v>
      </c>
      <c r="AA6" s="20" t="s">
        <v>12</v>
      </c>
      <c r="AB6" s="20" t="s">
        <v>13</v>
      </c>
      <c r="AC6" s="21" t="s">
        <v>14</v>
      </c>
      <c r="AD6" s="19" t="s">
        <v>15</v>
      </c>
      <c r="AE6" s="22" t="s">
        <v>16</v>
      </c>
      <c r="AF6" s="23"/>
      <c r="AG6" s="1"/>
      <c r="AH6" s="18" t="s">
        <v>3</v>
      </c>
      <c r="AI6" s="19" t="s">
        <v>4</v>
      </c>
      <c r="AJ6" s="20" t="s">
        <v>5</v>
      </c>
      <c r="AK6" s="20" t="s">
        <v>6</v>
      </c>
      <c r="AL6" s="20" t="s">
        <v>7</v>
      </c>
      <c r="AM6" s="20" t="s">
        <v>8</v>
      </c>
      <c r="AN6" s="20" t="s">
        <v>9</v>
      </c>
      <c r="AO6" s="20" t="s">
        <v>10</v>
      </c>
      <c r="AP6" s="20" t="s">
        <v>11</v>
      </c>
      <c r="AQ6" s="20" t="s">
        <v>12</v>
      </c>
      <c r="AR6" s="20" t="s">
        <v>13</v>
      </c>
      <c r="AS6" s="21" t="s">
        <v>14</v>
      </c>
      <c r="AT6" s="19" t="s">
        <v>15</v>
      </c>
      <c r="AU6" s="22" t="s">
        <v>16</v>
      </c>
      <c r="AV6" s="23"/>
      <c r="AW6" s="1"/>
      <c r="AX6" s="18" t="s">
        <v>3</v>
      </c>
      <c r="AY6" s="19" t="s">
        <v>4</v>
      </c>
      <c r="AZ6" s="20" t="s">
        <v>5</v>
      </c>
      <c r="BA6" s="20" t="s">
        <v>6</v>
      </c>
      <c r="BB6" s="20" t="s">
        <v>7</v>
      </c>
      <c r="BC6" s="20" t="s">
        <v>8</v>
      </c>
      <c r="BD6" s="20" t="s">
        <v>9</v>
      </c>
      <c r="BE6" s="20" t="s">
        <v>10</v>
      </c>
      <c r="BF6" s="20" t="s">
        <v>11</v>
      </c>
      <c r="BG6" s="20" t="s">
        <v>12</v>
      </c>
      <c r="BH6" s="20" t="s">
        <v>13</v>
      </c>
      <c r="BI6" s="21" t="s">
        <v>14</v>
      </c>
      <c r="BJ6" s="19" t="s">
        <v>15</v>
      </c>
      <c r="BK6" s="22" t="s">
        <v>16</v>
      </c>
      <c r="BL6" s="23"/>
      <c r="BM6" s="1"/>
    </row>
    <row r="7" spans="2:65" s="4" customFormat="1">
      <c r="B7" s="24">
        <v>1</v>
      </c>
      <c r="C7" s="3" t="s">
        <v>607</v>
      </c>
      <c r="D7" s="25">
        <v>5</v>
      </c>
      <c r="E7" s="25">
        <v>5</v>
      </c>
      <c r="F7" s="25">
        <v>4</v>
      </c>
      <c r="G7" s="25">
        <v>4</v>
      </c>
      <c r="H7" s="25">
        <v>3</v>
      </c>
      <c r="I7" s="25">
        <v>5</v>
      </c>
      <c r="J7" s="25">
        <v>3</v>
      </c>
      <c r="K7" s="25">
        <v>10</v>
      </c>
      <c r="L7" s="25" t="s">
        <v>173</v>
      </c>
      <c r="M7" s="26">
        <v>140</v>
      </c>
      <c r="N7" s="3">
        <f>B7*M7</f>
        <v>140</v>
      </c>
      <c r="O7" s="60" t="s">
        <v>131</v>
      </c>
      <c r="P7" s="15"/>
      <c r="R7" s="24">
        <v>8</v>
      </c>
      <c r="S7" s="3" t="s">
        <v>157</v>
      </c>
      <c r="T7" s="25">
        <v>5</v>
      </c>
      <c r="U7" s="25">
        <v>4</v>
      </c>
      <c r="V7" s="25">
        <v>4</v>
      </c>
      <c r="W7" s="25">
        <v>4</v>
      </c>
      <c r="X7" s="25">
        <v>1</v>
      </c>
      <c r="Y7" s="25">
        <v>4</v>
      </c>
      <c r="Z7" s="25">
        <v>2</v>
      </c>
      <c r="AA7" s="25">
        <v>9</v>
      </c>
      <c r="AB7" s="25" t="s">
        <v>36</v>
      </c>
      <c r="AC7" s="26">
        <v>25</v>
      </c>
      <c r="AD7" s="3">
        <f>R7*AC7</f>
        <v>200</v>
      </c>
      <c r="AE7" s="13"/>
      <c r="AF7" s="15"/>
      <c r="AG7" s="1"/>
      <c r="AH7" s="24">
        <v>9</v>
      </c>
      <c r="AI7" s="3" t="s">
        <v>152</v>
      </c>
      <c r="AJ7" s="25">
        <v>4</v>
      </c>
      <c r="AK7" s="25">
        <v>4</v>
      </c>
      <c r="AL7" s="25">
        <v>4</v>
      </c>
      <c r="AM7" s="25">
        <v>4</v>
      </c>
      <c r="AN7" s="25">
        <v>1</v>
      </c>
      <c r="AO7" s="25">
        <v>4</v>
      </c>
      <c r="AP7" s="25">
        <v>1</v>
      </c>
      <c r="AQ7" s="25">
        <v>8</v>
      </c>
      <c r="AR7" s="25" t="s">
        <v>36</v>
      </c>
      <c r="AS7" s="26">
        <v>16</v>
      </c>
      <c r="AT7" s="3">
        <f>AH7*AS7</f>
        <v>144</v>
      </c>
      <c r="AU7" s="13"/>
      <c r="AV7" s="15"/>
      <c r="AW7" s="1"/>
      <c r="AX7" s="24">
        <v>4</v>
      </c>
      <c r="AY7" s="3" t="s">
        <v>323</v>
      </c>
      <c r="AZ7" s="25">
        <v>4</v>
      </c>
      <c r="BA7" s="25">
        <v>4</v>
      </c>
      <c r="BB7" s="25">
        <v>4</v>
      </c>
      <c r="BC7" s="25" t="s">
        <v>161</v>
      </c>
      <c r="BD7" s="25">
        <v>1</v>
      </c>
      <c r="BE7" s="25">
        <v>4</v>
      </c>
      <c r="BF7" s="25">
        <v>1</v>
      </c>
      <c r="BG7" s="25">
        <v>8</v>
      </c>
      <c r="BH7" s="25" t="s">
        <v>36</v>
      </c>
      <c r="BI7" s="26">
        <v>23</v>
      </c>
      <c r="BJ7" s="3">
        <f>BI7*AX7</f>
        <v>92</v>
      </c>
      <c r="BK7" s="13"/>
      <c r="BL7" s="15"/>
      <c r="BM7" s="1"/>
    </row>
    <row r="8" spans="2:65" s="4" customFormat="1">
      <c r="B8" s="24"/>
      <c r="C8" s="3"/>
      <c r="D8" s="25"/>
      <c r="E8" s="25"/>
      <c r="F8" s="25"/>
      <c r="G8" s="25"/>
      <c r="H8" s="25"/>
      <c r="I8" s="25"/>
      <c r="J8" s="25"/>
      <c r="K8" s="25"/>
      <c r="L8" s="25"/>
      <c r="M8" s="26"/>
      <c r="N8" s="3"/>
      <c r="O8" s="13"/>
      <c r="P8" s="15"/>
      <c r="R8" s="24">
        <v>1</v>
      </c>
      <c r="S8" s="3" t="s">
        <v>277</v>
      </c>
      <c r="T8" s="25">
        <v>6</v>
      </c>
      <c r="U8" s="25">
        <v>4</v>
      </c>
      <c r="V8" s="25">
        <v>4</v>
      </c>
      <c r="W8" s="25">
        <v>4</v>
      </c>
      <c r="X8" s="25">
        <v>2</v>
      </c>
      <c r="Y8" s="25">
        <v>4</v>
      </c>
      <c r="Z8" s="25">
        <v>3</v>
      </c>
      <c r="AA8" s="25">
        <v>10</v>
      </c>
      <c r="AB8" s="25" t="s">
        <v>174</v>
      </c>
      <c r="AC8" s="26">
        <v>25</v>
      </c>
      <c r="AD8" s="3">
        <f>R8*AC8</f>
        <v>25</v>
      </c>
      <c r="AE8" s="60" t="s">
        <v>131</v>
      </c>
      <c r="AF8" s="15"/>
      <c r="AG8" s="1"/>
      <c r="AH8" s="24">
        <v>1</v>
      </c>
      <c r="AI8" s="3" t="s">
        <v>235</v>
      </c>
      <c r="AJ8" s="25">
        <v>4</v>
      </c>
      <c r="AK8" s="25">
        <v>4</v>
      </c>
      <c r="AL8" s="25">
        <v>4</v>
      </c>
      <c r="AM8" s="25">
        <v>4</v>
      </c>
      <c r="AN8" s="25">
        <v>1</v>
      </c>
      <c r="AO8" s="25">
        <v>4</v>
      </c>
      <c r="AP8" s="25">
        <v>1</v>
      </c>
      <c r="AQ8" s="25">
        <v>8</v>
      </c>
      <c r="AR8" s="25" t="s">
        <v>36</v>
      </c>
      <c r="AS8" s="26">
        <v>16</v>
      </c>
      <c r="AT8" s="3">
        <f>AH8*AS8</f>
        <v>16</v>
      </c>
      <c r="AU8" s="13"/>
      <c r="AV8" s="15"/>
      <c r="AW8" s="1"/>
      <c r="AX8" s="24">
        <v>1</v>
      </c>
      <c r="AY8" s="3" t="s">
        <v>324</v>
      </c>
      <c r="AZ8" s="25">
        <v>4</v>
      </c>
      <c r="BA8" s="25">
        <v>4</v>
      </c>
      <c r="BB8" s="25">
        <v>4</v>
      </c>
      <c r="BC8" s="25" t="s">
        <v>161</v>
      </c>
      <c r="BD8" s="25">
        <v>1</v>
      </c>
      <c r="BE8" s="25">
        <v>4</v>
      </c>
      <c r="BF8" s="25">
        <v>1</v>
      </c>
      <c r="BG8" s="25">
        <v>9</v>
      </c>
      <c r="BH8" s="25" t="s">
        <v>36</v>
      </c>
      <c r="BI8" s="26">
        <f>115-92</f>
        <v>23</v>
      </c>
      <c r="BJ8" s="3">
        <f>BI8*AX8</f>
        <v>23</v>
      </c>
      <c r="BK8" s="13"/>
      <c r="BL8" s="15"/>
      <c r="BM8" s="1"/>
    </row>
    <row r="9" spans="2:65" s="4" customFormat="1" ht="13.8" thickBot="1">
      <c r="B9" s="27"/>
      <c r="C9" s="28"/>
      <c r="D9" s="29"/>
      <c r="E9" s="29"/>
      <c r="F9" s="29"/>
      <c r="G9" s="29"/>
      <c r="H9" s="29"/>
      <c r="I9" s="29"/>
      <c r="J9" s="29"/>
      <c r="K9" s="29"/>
      <c r="L9" s="29"/>
      <c r="M9" s="30"/>
      <c r="N9" s="28"/>
      <c r="O9" s="16"/>
      <c r="P9" s="17"/>
      <c r="R9" s="27"/>
      <c r="S9" s="28"/>
      <c r="T9" s="29"/>
      <c r="U9" s="29"/>
      <c r="V9" s="29"/>
      <c r="W9" s="29"/>
      <c r="X9" s="29"/>
      <c r="Y9" s="29"/>
      <c r="Z9" s="29"/>
      <c r="AA9" s="29"/>
      <c r="AB9" s="29"/>
      <c r="AC9" s="30"/>
      <c r="AD9" s="28">
        <f>R9*AC9</f>
        <v>0</v>
      </c>
      <c r="AE9" s="16"/>
      <c r="AF9" s="17"/>
      <c r="AG9" s="1"/>
      <c r="AH9" s="27"/>
      <c r="AI9" s="28"/>
      <c r="AJ9" s="29"/>
      <c r="AK9" s="29"/>
      <c r="AL9" s="29"/>
      <c r="AM9" s="29"/>
      <c r="AN9" s="29"/>
      <c r="AO9" s="29"/>
      <c r="AP9" s="29"/>
      <c r="AQ9" s="29"/>
      <c r="AR9" s="29"/>
      <c r="AS9" s="30"/>
      <c r="AT9" s="3"/>
      <c r="AU9" s="16"/>
      <c r="AV9" s="17"/>
      <c r="AW9" s="1"/>
      <c r="AX9" s="27"/>
      <c r="AY9" s="28"/>
      <c r="AZ9" s="29"/>
      <c r="BA9" s="29"/>
      <c r="BB9" s="29"/>
      <c r="BC9" s="29"/>
      <c r="BD9" s="29"/>
      <c r="BE9" s="29"/>
      <c r="BF9" s="29"/>
      <c r="BG9" s="29"/>
      <c r="BH9" s="29"/>
      <c r="BI9" s="30"/>
      <c r="BJ9" s="28"/>
      <c r="BK9" s="16"/>
      <c r="BL9" s="17"/>
      <c r="BM9" s="1"/>
    </row>
    <row r="10" spans="2:65" s="4" customFormat="1">
      <c r="B10" s="18" t="s">
        <v>3</v>
      </c>
      <c r="C10" s="31" t="s">
        <v>21</v>
      </c>
      <c r="D10" s="231" t="s">
        <v>22</v>
      </c>
      <c r="E10" s="232"/>
      <c r="F10" s="233"/>
      <c r="G10" s="231" t="s">
        <v>23</v>
      </c>
      <c r="H10" s="233"/>
      <c r="I10" s="231" t="s">
        <v>24</v>
      </c>
      <c r="J10" s="233"/>
      <c r="K10" s="231" t="s">
        <v>25</v>
      </c>
      <c r="L10" s="233"/>
      <c r="M10" s="21" t="s">
        <v>14</v>
      </c>
      <c r="N10" s="19" t="s">
        <v>15</v>
      </c>
      <c r="O10" s="32" t="s">
        <v>16</v>
      </c>
      <c r="P10" s="33"/>
      <c r="R10" s="18" t="s">
        <v>3</v>
      </c>
      <c r="S10" s="31" t="s">
        <v>21</v>
      </c>
      <c r="T10" s="231" t="s">
        <v>22</v>
      </c>
      <c r="U10" s="232"/>
      <c r="V10" s="233"/>
      <c r="W10" s="231" t="s">
        <v>23</v>
      </c>
      <c r="X10" s="233"/>
      <c r="Y10" s="231" t="s">
        <v>24</v>
      </c>
      <c r="Z10" s="233"/>
      <c r="AA10" s="231" t="s">
        <v>25</v>
      </c>
      <c r="AB10" s="233"/>
      <c r="AC10" s="21" t="s">
        <v>14</v>
      </c>
      <c r="AD10" s="19" t="s">
        <v>15</v>
      </c>
      <c r="AE10" s="32" t="s">
        <v>16</v>
      </c>
      <c r="AF10" s="33"/>
      <c r="AG10" s="1"/>
      <c r="AH10" s="18" t="s">
        <v>3</v>
      </c>
      <c r="AI10" s="31" t="s">
        <v>21</v>
      </c>
      <c r="AJ10" s="231" t="s">
        <v>22</v>
      </c>
      <c r="AK10" s="232"/>
      <c r="AL10" s="233"/>
      <c r="AM10" s="231" t="s">
        <v>23</v>
      </c>
      <c r="AN10" s="233"/>
      <c r="AO10" s="231" t="s">
        <v>24</v>
      </c>
      <c r="AP10" s="233"/>
      <c r="AQ10" s="231" t="s">
        <v>25</v>
      </c>
      <c r="AR10" s="233"/>
      <c r="AS10" s="21" t="s">
        <v>14</v>
      </c>
      <c r="AT10" s="19" t="s">
        <v>15</v>
      </c>
      <c r="AU10" s="32" t="s">
        <v>16</v>
      </c>
      <c r="AV10" s="33"/>
      <c r="AW10" s="1"/>
      <c r="AX10" s="18" t="s">
        <v>3</v>
      </c>
      <c r="AY10" s="31" t="s">
        <v>21</v>
      </c>
      <c r="AZ10" s="231" t="s">
        <v>22</v>
      </c>
      <c r="BA10" s="232"/>
      <c r="BB10" s="233"/>
      <c r="BC10" s="231" t="s">
        <v>23</v>
      </c>
      <c r="BD10" s="233"/>
      <c r="BE10" s="231" t="s">
        <v>24</v>
      </c>
      <c r="BF10" s="233"/>
      <c r="BG10" s="231" t="s">
        <v>25</v>
      </c>
      <c r="BH10" s="233"/>
      <c r="BI10" s="21" t="s">
        <v>14</v>
      </c>
      <c r="BJ10" s="19" t="s">
        <v>15</v>
      </c>
      <c r="BK10" s="32" t="s">
        <v>16</v>
      </c>
      <c r="BL10" s="33"/>
      <c r="BM10" s="1"/>
    </row>
    <row r="11" spans="2:65" s="4" customFormat="1">
      <c r="B11" s="24">
        <v>1</v>
      </c>
      <c r="C11" s="3" t="s">
        <v>176</v>
      </c>
      <c r="D11" s="226" t="s">
        <v>285</v>
      </c>
      <c r="E11" s="227"/>
      <c r="F11" s="228"/>
      <c r="G11" s="226" t="s">
        <v>33</v>
      </c>
      <c r="H11" s="228"/>
      <c r="I11" s="229" t="s">
        <v>571</v>
      </c>
      <c r="J11" s="230"/>
      <c r="K11" s="226" t="s">
        <v>31</v>
      </c>
      <c r="L11" s="228"/>
      <c r="M11" s="26"/>
      <c r="N11" s="3"/>
      <c r="O11" s="13" t="s">
        <v>572</v>
      </c>
      <c r="P11" s="15"/>
      <c r="R11" s="24">
        <v>7</v>
      </c>
      <c r="S11" s="3" t="s">
        <v>665</v>
      </c>
      <c r="T11" s="226" t="s">
        <v>31</v>
      </c>
      <c r="U11" s="227"/>
      <c r="V11" s="228"/>
      <c r="W11" s="226" t="s">
        <v>33</v>
      </c>
      <c r="X11" s="228"/>
      <c r="Y11" s="226" t="s">
        <v>32</v>
      </c>
      <c r="Z11" s="228"/>
      <c r="AA11" s="226" t="s">
        <v>31</v>
      </c>
      <c r="AB11" s="228"/>
      <c r="AC11" s="26"/>
      <c r="AD11" s="3"/>
      <c r="AE11" s="13"/>
      <c r="AF11" s="15"/>
      <c r="AG11" s="1"/>
      <c r="AH11" s="24"/>
      <c r="AI11" s="3" t="s">
        <v>37</v>
      </c>
      <c r="AJ11" s="226" t="s">
        <v>34</v>
      </c>
      <c r="AK11" s="227"/>
      <c r="AL11" s="228"/>
      <c r="AM11" s="226">
        <v>4</v>
      </c>
      <c r="AN11" s="228"/>
      <c r="AO11" s="226">
        <v>5</v>
      </c>
      <c r="AP11" s="228"/>
      <c r="AQ11" s="226" t="s">
        <v>35</v>
      </c>
      <c r="AR11" s="228"/>
      <c r="AS11" s="26"/>
      <c r="AT11" s="3"/>
      <c r="AU11" s="13"/>
      <c r="AV11" s="15"/>
      <c r="AW11" s="1"/>
      <c r="AX11" s="24"/>
      <c r="AY11" s="3" t="s">
        <v>37</v>
      </c>
      <c r="AZ11" s="226" t="s">
        <v>34</v>
      </c>
      <c r="BA11" s="227"/>
      <c r="BB11" s="228"/>
      <c r="BC11" s="226">
        <v>4</v>
      </c>
      <c r="BD11" s="228"/>
      <c r="BE11" s="226">
        <v>5</v>
      </c>
      <c r="BF11" s="228"/>
      <c r="BG11" s="226" t="s">
        <v>35</v>
      </c>
      <c r="BH11" s="228"/>
      <c r="BI11" s="26"/>
      <c r="BJ11" s="3"/>
      <c r="BK11" s="13"/>
      <c r="BL11" s="15"/>
      <c r="BM11" s="1"/>
    </row>
    <row r="12" spans="2:65" s="4" customFormat="1">
      <c r="B12" s="24">
        <v>1</v>
      </c>
      <c r="C12" s="3" t="s">
        <v>284</v>
      </c>
      <c r="D12" s="229" t="s">
        <v>34</v>
      </c>
      <c r="E12" s="237"/>
      <c r="F12" s="230"/>
      <c r="G12" s="229">
        <v>7</v>
      </c>
      <c r="H12" s="230"/>
      <c r="I12" s="229">
        <v>2</v>
      </c>
      <c r="J12" s="230"/>
      <c r="K12" s="229" t="s">
        <v>35</v>
      </c>
      <c r="L12" s="230"/>
      <c r="M12" s="26">
        <v>15</v>
      </c>
      <c r="N12" s="3">
        <v>15</v>
      </c>
      <c r="O12" s="13" t="s">
        <v>212</v>
      </c>
      <c r="P12" s="15"/>
      <c r="R12" s="24">
        <v>4</v>
      </c>
      <c r="S12" s="3" t="s">
        <v>37</v>
      </c>
      <c r="T12" s="229" t="s">
        <v>34</v>
      </c>
      <c r="U12" s="237"/>
      <c r="V12" s="230"/>
      <c r="W12" s="229">
        <v>4</v>
      </c>
      <c r="X12" s="230"/>
      <c r="Y12" s="229">
        <v>5</v>
      </c>
      <c r="Z12" s="230"/>
      <c r="AA12" s="229" t="s">
        <v>35</v>
      </c>
      <c r="AB12" s="230"/>
      <c r="AC12" s="26"/>
      <c r="AD12" s="3"/>
      <c r="AE12" s="13"/>
      <c r="AF12" s="15"/>
      <c r="AG12" s="1"/>
      <c r="AH12" s="24"/>
      <c r="AI12" s="3" t="s">
        <v>38</v>
      </c>
      <c r="AJ12" s="229" t="s">
        <v>180</v>
      </c>
      <c r="AK12" s="237"/>
      <c r="AL12" s="230"/>
      <c r="AM12" s="229">
        <v>4</v>
      </c>
      <c r="AN12" s="230"/>
      <c r="AO12" s="229">
        <v>5</v>
      </c>
      <c r="AP12" s="230"/>
      <c r="AQ12" s="229" t="s">
        <v>181</v>
      </c>
      <c r="AR12" s="230"/>
      <c r="AS12" s="26"/>
      <c r="AT12" s="3"/>
      <c r="AU12" s="13"/>
      <c r="AV12" s="15"/>
      <c r="AW12" s="1"/>
      <c r="AX12" s="24"/>
      <c r="AY12" s="3" t="s">
        <v>158</v>
      </c>
      <c r="AZ12" s="229" t="s">
        <v>285</v>
      </c>
      <c r="BA12" s="237"/>
      <c r="BB12" s="230"/>
      <c r="BC12" s="229" t="s">
        <v>325</v>
      </c>
      <c r="BD12" s="230"/>
      <c r="BE12" s="229" t="s">
        <v>32</v>
      </c>
      <c r="BF12" s="230"/>
      <c r="BG12" s="229" t="s">
        <v>31</v>
      </c>
      <c r="BH12" s="230"/>
      <c r="BI12" s="26"/>
      <c r="BJ12" s="3"/>
      <c r="BK12" s="13"/>
      <c r="BL12" s="15"/>
      <c r="BM12" s="1"/>
    </row>
    <row r="13" spans="2:65" s="4" customFormat="1" ht="13.8" thickBot="1">
      <c r="B13" s="24"/>
      <c r="C13" s="3"/>
      <c r="D13" s="234"/>
      <c r="E13" s="235"/>
      <c r="F13" s="236"/>
      <c r="G13" s="229"/>
      <c r="H13" s="230"/>
      <c r="I13" s="229"/>
      <c r="J13" s="230"/>
      <c r="K13" s="229"/>
      <c r="L13" s="230"/>
      <c r="M13" s="26"/>
      <c r="N13" s="3"/>
      <c r="O13" s="13"/>
      <c r="P13" s="15"/>
      <c r="R13" s="24">
        <v>4</v>
      </c>
      <c r="S13" s="3" t="s">
        <v>284</v>
      </c>
      <c r="T13" s="229" t="s">
        <v>34</v>
      </c>
      <c r="U13" s="237"/>
      <c r="V13" s="230"/>
      <c r="W13" s="229">
        <v>7</v>
      </c>
      <c r="X13" s="230"/>
      <c r="Y13" s="229">
        <v>2</v>
      </c>
      <c r="Z13" s="230"/>
      <c r="AA13" s="229" t="s">
        <v>35</v>
      </c>
      <c r="AB13" s="230"/>
      <c r="AC13" s="26">
        <v>15</v>
      </c>
      <c r="AD13" s="3">
        <f>R13*AC13</f>
        <v>60</v>
      </c>
      <c r="AE13" s="13" t="s">
        <v>212</v>
      </c>
      <c r="AF13" s="15"/>
      <c r="AG13" s="1"/>
      <c r="AH13" s="24">
        <v>1</v>
      </c>
      <c r="AI13" s="3" t="s">
        <v>153</v>
      </c>
      <c r="AJ13" s="229" t="s">
        <v>34</v>
      </c>
      <c r="AK13" s="237"/>
      <c r="AL13" s="230"/>
      <c r="AM13" s="229">
        <v>8</v>
      </c>
      <c r="AN13" s="230"/>
      <c r="AO13" s="229">
        <v>1</v>
      </c>
      <c r="AP13" s="230"/>
      <c r="AQ13" s="229" t="s">
        <v>213</v>
      </c>
      <c r="AR13" s="230"/>
      <c r="AS13" s="26">
        <v>10</v>
      </c>
      <c r="AT13" s="3">
        <f>AH13*AS13</f>
        <v>10</v>
      </c>
      <c r="AU13" s="13" t="s">
        <v>214</v>
      </c>
      <c r="AV13" s="15"/>
      <c r="AW13" s="1"/>
      <c r="AX13" s="24">
        <v>1</v>
      </c>
      <c r="AY13" s="3" t="s">
        <v>262</v>
      </c>
      <c r="AZ13" s="229" t="s">
        <v>285</v>
      </c>
      <c r="BA13" s="237"/>
      <c r="BB13" s="230"/>
      <c r="BC13" s="229" t="s">
        <v>325</v>
      </c>
      <c r="BD13" s="230"/>
      <c r="BE13" s="229" t="s">
        <v>32</v>
      </c>
      <c r="BF13" s="230"/>
      <c r="BG13" s="229" t="s">
        <v>31</v>
      </c>
      <c r="BH13" s="230"/>
      <c r="BI13" s="26">
        <v>15</v>
      </c>
      <c r="BJ13" s="3">
        <f>AX13*BI13</f>
        <v>15</v>
      </c>
      <c r="BK13" s="13" t="s">
        <v>211</v>
      </c>
      <c r="BL13" s="15"/>
      <c r="BM13" s="1"/>
    </row>
    <row r="14" spans="2:65" s="4" customFormat="1">
      <c r="B14" s="18" t="s">
        <v>3</v>
      </c>
      <c r="C14" s="35" t="s">
        <v>27</v>
      </c>
      <c r="D14" s="35" t="s">
        <v>26</v>
      </c>
      <c r="E14" s="32"/>
      <c r="F14" s="193"/>
      <c r="G14" s="32"/>
      <c r="H14" s="193"/>
      <c r="I14" s="32"/>
      <c r="J14" s="193"/>
      <c r="K14" s="32"/>
      <c r="L14" s="36"/>
      <c r="M14" s="22" t="s">
        <v>14</v>
      </c>
      <c r="N14" s="19" t="s">
        <v>15</v>
      </c>
      <c r="O14" s="32" t="s">
        <v>16</v>
      </c>
      <c r="P14" s="33"/>
      <c r="R14" s="24">
        <v>1</v>
      </c>
      <c r="S14" s="3" t="s">
        <v>216</v>
      </c>
      <c r="T14" s="229" t="s">
        <v>31</v>
      </c>
      <c r="U14" s="237"/>
      <c r="V14" s="230"/>
      <c r="W14" s="229">
        <v>6</v>
      </c>
      <c r="X14" s="230"/>
      <c r="Y14" s="229" t="s">
        <v>211</v>
      </c>
      <c r="Z14" s="230"/>
      <c r="AA14" s="229" t="s">
        <v>31</v>
      </c>
      <c r="AB14" s="230"/>
      <c r="AC14" s="26">
        <v>30</v>
      </c>
      <c r="AD14" s="3">
        <f>R14*AC14</f>
        <v>30</v>
      </c>
      <c r="AE14" s="13" t="s">
        <v>215</v>
      </c>
      <c r="AF14" s="15"/>
      <c r="AG14" s="1"/>
      <c r="AH14" s="24">
        <v>1</v>
      </c>
      <c r="AI14" s="3" t="s">
        <v>556</v>
      </c>
      <c r="AJ14" s="229" t="s">
        <v>196</v>
      </c>
      <c r="AK14" s="237"/>
      <c r="AL14" s="230"/>
      <c r="AM14" s="229">
        <v>4</v>
      </c>
      <c r="AN14" s="230"/>
      <c r="AO14" s="229">
        <v>6</v>
      </c>
      <c r="AP14" s="230"/>
      <c r="AQ14" s="229" t="s">
        <v>197</v>
      </c>
      <c r="AR14" s="230"/>
      <c r="AS14" s="192" t="s">
        <v>237</v>
      </c>
      <c r="AT14" s="3"/>
      <c r="AU14" s="13" t="s">
        <v>210</v>
      </c>
      <c r="AV14" s="15"/>
      <c r="AW14" s="1"/>
      <c r="AX14" s="24"/>
      <c r="AY14" s="3" t="s">
        <v>162</v>
      </c>
      <c r="AZ14" s="229" t="s">
        <v>180</v>
      </c>
      <c r="BA14" s="237"/>
      <c r="BB14" s="230"/>
      <c r="BC14" s="229">
        <v>4</v>
      </c>
      <c r="BD14" s="230"/>
      <c r="BE14" s="229">
        <v>5</v>
      </c>
      <c r="BF14" s="230"/>
      <c r="BG14" s="229" t="s">
        <v>181</v>
      </c>
      <c r="BH14" s="230"/>
      <c r="BI14" s="26"/>
      <c r="BJ14" s="3"/>
      <c r="BK14" s="13"/>
      <c r="BL14" s="15"/>
      <c r="BM14" s="1"/>
    </row>
    <row r="15" spans="2:65" s="4" customFormat="1">
      <c r="B15" s="24"/>
      <c r="C15" s="40" t="s">
        <v>186</v>
      </c>
      <c r="D15" s="40" t="s">
        <v>319</v>
      </c>
      <c r="E15" s="41"/>
      <c r="F15" s="41"/>
      <c r="G15" s="41"/>
      <c r="H15" s="41"/>
      <c r="I15" s="41"/>
      <c r="J15" s="41"/>
      <c r="K15" s="41"/>
      <c r="L15" s="42"/>
      <c r="M15" s="13"/>
      <c r="N15" s="3"/>
      <c r="O15" s="13"/>
      <c r="P15" s="15"/>
      <c r="R15" s="24"/>
      <c r="S15" s="3" t="s">
        <v>274</v>
      </c>
      <c r="T15" s="229" t="s">
        <v>196</v>
      </c>
      <c r="U15" s="237"/>
      <c r="V15" s="230"/>
      <c r="W15" s="229">
        <v>7</v>
      </c>
      <c r="X15" s="230"/>
      <c r="Y15" s="229">
        <v>5</v>
      </c>
      <c r="Z15" s="230"/>
      <c r="AA15" s="229" t="s">
        <v>364</v>
      </c>
      <c r="AB15" s="230"/>
      <c r="AC15" s="26"/>
      <c r="AD15" s="3"/>
      <c r="AE15" s="13"/>
      <c r="AF15" s="15"/>
      <c r="AG15" s="1"/>
      <c r="AH15" s="24"/>
      <c r="AI15" s="3" t="s">
        <v>557</v>
      </c>
      <c r="AJ15" s="244" t="s">
        <v>196</v>
      </c>
      <c r="AK15" s="237"/>
      <c r="AL15" s="230"/>
      <c r="AM15" s="229">
        <v>8</v>
      </c>
      <c r="AN15" s="230"/>
      <c r="AO15" s="229">
        <v>3</v>
      </c>
      <c r="AP15" s="230"/>
      <c r="AQ15" s="229" t="s">
        <v>197</v>
      </c>
      <c r="AR15" s="230"/>
      <c r="AS15" s="26"/>
      <c r="AT15" s="3"/>
      <c r="AU15" s="13"/>
      <c r="AV15" s="15"/>
      <c r="AW15" s="1"/>
      <c r="AX15" s="24">
        <v>2</v>
      </c>
      <c r="AY15" s="3" t="s">
        <v>153</v>
      </c>
      <c r="AZ15" s="229" t="s">
        <v>34</v>
      </c>
      <c r="BA15" s="237"/>
      <c r="BB15" s="230"/>
      <c r="BC15" s="229">
        <v>8</v>
      </c>
      <c r="BD15" s="230"/>
      <c r="BE15" s="229">
        <v>1</v>
      </c>
      <c r="BF15" s="230"/>
      <c r="BG15" s="229" t="s">
        <v>213</v>
      </c>
      <c r="BH15" s="230"/>
      <c r="BI15" s="26">
        <v>10</v>
      </c>
      <c r="BJ15" s="3">
        <f>AX15*BI15</f>
        <v>20</v>
      </c>
      <c r="BK15" s="13" t="s">
        <v>214</v>
      </c>
      <c r="BL15" s="15"/>
      <c r="BM15" s="1"/>
    </row>
    <row r="16" spans="2:65" s="4" customFormat="1" ht="13.8" thickBot="1">
      <c r="B16" s="24">
        <v>1</v>
      </c>
      <c r="C16" s="26" t="s">
        <v>144</v>
      </c>
      <c r="D16" s="40" t="s">
        <v>172</v>
      </c>
      <c r="E16" s="41"/>
      <c r="F16" s="41"/>
      <c r="G16" s="41"/>
      <c r="H16" s="41"/>
      <c r="I16" s="41"/>
      <c r="J16" s="41"/>
      <c r="K16" s="41"/>
      <c r="L16" s="42"/>
      <c r="M16" s="13">
        <v>15</v>
      </c>
      <c r="N16" s="3">
        <f t="shared" ref="N16" si="0">B16*M16</f>
        <v>15</v>
      </c>
      <c r="O16" s="13"/>
      <c r="P16" s="15"/>
      <c r="R16" s="24"/>
      <c r="S16" s="3"/>
      <c r="T16" s="234"/>
      <c r="U16" s="235"/>
      <c r="V16" s="236"/>
      <c r="W16" s="229"/>
      <c r="X16" s="230"/>
      <c r="Y16" s="229"/>
      <c r="Z16" s="230"/>
      <c r="AA16" s="229"/>
      <c r="AB16" s="230"/>
      <c r="AC16" s="26"/>
      <c r="AD16" s="3"/>
      <c r="AE16" s="13"/>
      <c r="AF16" s="15"/>
      <c r="AG16" s="1"/>
      <c r="AH16" s="24"/>
      <c r="AI16" s="3"/>
      <c r="AJ16" s="234"/>
      <c r="AK16" s="235"/>
      <c r="AL16" s="236"/>
      <c r="AM16" s="229"/>
      <c r="AN16" s="230"/>
      <c r="AO16" s="229"/>
      <c r="AP16" s="230"/>
      <c r="AQ16" s="229"/>
      <c r="AR16" s="230"/>
      <c r="AS16" s="26"/>
      <c r="AT16" s="3"/>
      <c r="AU16" s="13"/>
      <c r="AV16" s="15"/>
      <c r="AW16" s="1"/>
      <c r="AX16" s="24"/>
      <c r="AY16" s="3"/>
      <c r="AZ16" s="234"/>
      <c r="BA16" s="235"/>
      <c r="BB16" s="236"/>
      <c r="BC16" s="229"/>
      <c r="BD16" s="230"/>
      <c r="BE16" s="229"/>
      <c r="BF16" s="230"/>
      <c r="BG16" s="229"/>
      <c r="BH16" s="230"/>
      <c r="BI16" s="26"/>
      <c r="BJ16" s="3"/>
      <c r="BK16" s="13"/>
      <c r="BL16" s="15"/>
      <c r="BM16" s="1"/>
    </row>
    <row r="17" spans="2:65" s="4" customFormat="1">
      <c r="B17" s="24"/>
      <c r="C17" s="26" t="s">
        <v>146</v>
      </c>
      <c r="D17" s="40" t="s">
        <v>576</v>
      </c>
      <c r="E17" s="41"/>
      <c r="F17" s="41"/>
      <c r="G17" s="41"/>
      <c r="H17" s="41"/>
      <c r="I17" s="41"/>
      <c r="J17" s="41"/>
      <c r="K17" s="41"/>
      <c r="L17" s="42"/>
      <c r="M17" s="13"/>
      <c r="N17" s="3"/>
      <c r="O17" s="13"/>
      <c r="P17" s="15"/>
      <c r="R17" s="18" t="s">
        <v>3</v>
      </c>
      <c r="S17" s="35" t="s">
        <v>27</v>
      </c>
      <c r="T17" s="35" t="s">
        <v>26</v>
      </c>
      <c r="U17" s="32"/>
      <c r="V17" s="193"/>
      <c r="W17" s="32"/>
      <c r="X17" s="193"/>
      <c r="Y17" s="32"/>
      <c r="Z17" s="193"/>
      <c r="AA17" s="32"/>
      <c r="AB17" s="36"/>
      <c r="AC17" s="22" t="s">
        <v>14</v>
      </c>
      <c r="AD17" s="19" t="s">
        <v>15</v>
      </c>
      <c r="AE17" s="32" t="s">
        <v>16</v>
      </c>
      <c r="AF17" s="33"/>
      <c r="AG17" s="1"/>
      <c r="AH17" s="18" t="s">
        <v>3</v>
      </c>
      <c r="AI17" s="35" t="s">
        <v>27</v>
      </c>
      <c r="AJ17" s="35" t="s">
        <v>26</v>
      </c>
      <c r="AK17" s="32"/>
      <c r="AL17" s="193"/>
      <c r="AM17" s="32"/>
      <c r="AN17" s="193"/>
      <c r="AO17" s="32"/>
      <c r="AP17" s="193"/>
      <c r="AQ17" s="32"/>
      <c r="AR17" s="36"/>
      <c r="AS17" s="22" t="s">
        <v>14</v>
      </c>
      <c r="AT17" s="19" t="s">
        <v>15</v>
      </c>
      <c r="AU17" s="32" t="s">
        <v>16</v>
      </c>
      <c r="AV17" s="33"/>
      <c r="AW17" s="1"/>
      <c r="AX17" s="18" t="s">
        <v>3</v>
      </c>
      <c r="AY17" s="35" t="s">
        <v>27</v>
      </c>
      <c r="AZ17" s="35" t="s">
        <v>26</v>
      </c>
      <c r="BA17" s="32"/>
      <c r="BB17" s="193"/>
      <c r="BC17" s="32"/>
      <c r="BD17" s="193"/>
      <c r="BE17" s="32"/>
      <c r="BF17" s="193"/>
      <c r="BG17" s="32"/>
      <c r="BH17" s="36"/>
      <c r="BI17" s="22" t="s">
        <v>14</v>
      </c>
      <c r="BJ17" s="19" t="s">
        <v>15</v>
      </c>
      <c r="BK17" s="32" t="s">
        <v>16</v>
      </c>
      <c r="BL17" s="33"/>
      <c r="BM17" s="1"/>
    </row>
    <row r="18" spans="2:65" s="4" customFormat="1">
      <c r="B18" s="24"/>
      <c r="C18" s="26" t="s">
        <v>137</v>
      </c>
      <c r="D18" s="238" t="s">
        <v>543</v>
      </c>
      <c r="E18" s="239"/>
      <c r="F18" s="239"/>
      <c r="G18" s="239"/>
      <c r="H18" s="239"/>
      <c r="I18" s="239"/>
      <c r="J18" s="239"/>
      <c r="K18" s="239"/>
      <c r="L18" s="240"/>
      <c r="M18" s="13"/>
      <c r="N18" s="3"/>
      <c r="O18" s="13"/>
      <c r="P18" s="15"/>
      <c r="R18" s="24"/>
      <c r="S18" s="40" t="s">
        <v>186</v>
      </c>
      <c r="T18" s="40" t="s">
        <v>319</v>
      </c>
      <c r="U18" s="41"/>
      <c r="V18" s="41"/>
      <c r="W18" s="41"/>
      <c r="X18" s="41"/>
      <c r="Y18" s="41"/>
      <c r="Z18" s="41"/>
      <c r="AA18" s="41"/>
      <c r="AB18" s="42"/>
      <c r="AC18" s="13"/>
      <c r="AD18" s="3"/>
      <c r="AE18" s="13"/>
      <c r="AF18" s="15"/>
      <c r="AG18" s="1"/>
      <c r="AH18" s="24"/>
      <c r="AI18" s="40" t="s">
        <v>186</v>
      </c>
      <c r="AJ18" s="40" t="s">
        <v>319</v>
      </c>
      <c r="AK18" s="41"/>
      <c r="AL18" s="41"/>
      <c r="AM18" s="41"/>
      <c r="AN18" s="41"/>
      <c r="AO18" s="41"/>
      <c r="AP18" s="41"/>
      <c r="AQ18" s="41"/>
      <c r="AR18" s="42"/>
      <c r="AS18" s="13"/>
      <c r="AT18" s="3"/>
      <c r="AU18" s="13"/>
      <c r="AV18" s="15"/>
      <c r="AW18" s="1"/>
      <c r="AX18" s="24"/>
      <c r="AY18" s="40" t="s">
        <v>186</v>
      </c>
      <c r="AZ18" s="40" t="s">
        <v>319</v>
      </c>
      <c r="BA18" s="41"/>
      <c r="BB18" s="41"/>
      <c r="BC18" s="41"/>
      <c r="BD18" s="41"/>
      <c r="BE18" s="41"/>
      <c r="BF18" s="41"/>
      <c r="BG18" s="41"/>
      <c r="BH18" s="42"/>
      <c r="BI18" s="13"/>
      <c r="BJ18" s="3"/>
      <c r="BK18" s="13"/>
      <c r="BL18" s="15"/>
      <c r="BM18" s="1"/>
    </row>
    <row r="19" spans="2:65" s="4" customFormat="1">
      <c r="B19" s="24"/>
      <c r="C19" s="26"/>
      <c r="D19" s="238"/>
      <c r="E19" s="239"/>
      <c r="F19" s="239"/>
      <c r="G19" s="239"/>
      <c r="H19" s="239"/>
      <c r="I19" s="239"/>
      <c r="J19" s="239"/>
      <c r="K19" s="239"/>
      <c r="L19" s="240"/>
      <c r="M19" s="13"/>
      <c r="N19" s="3"/>
      <c r="O19" s="13"/>
      <c r="P19" s="15"/>
      <c r="R19" s="24"/>
      <c r="S19" s="40" t="s">
        <v>246</v>
      </c>
      <c r="T19" s="241" t="s">
        <v>320</v>
      </c>
      <c r="U19" s="242"/>
      <c r="V19" s="242"/>
      <c r="W19" s="242"/>
      <c r="X19" s="242"/>
      <c r="Y19" s="242"/>
      <c r="Z19" s="242"/>
      <c r="AA19" s="242"/>
      <c r="AB19" s="243"/>
      <c r="AC19" s="13"/>
      <c r="AD19" s="3"/>
      <c r="AE19" s="13"/>
      <c r="AF19" s="15"/>
      <c r="AG19" s="1"/>
      <c r="AH19" s="24"/>
      <c r="AI19" s="40" t="s">
        <v>246</v>
      </c>
      <c r="AJ19" s="241" t="s">
        <v>320</v>
      </c>
      <c r="AK19" s="242"/>
      <c r="AL19" s="242"/>
      <c r="AM19" s="242"/>
      <c r="AN19" s="242"/>
      <c r="AO19" s="242"/>
      <c r="AP19" s="242"/>
      <c r="AQ19" s="242"/>
      <c r="AR19" s="243"/>
      <c r="AS19" s="13"/>
      <c r="AT19" s="3"/>
      <c r="AU19" s="13"/>
      <c r="AV19" s="15"/>
      <c r="AW19" s="1"/>
      <c r="AX19" s="24">
        <v>1</v>
      </c>
      <c r="AY19" s="65" t="s">
        <v>206</v>
      </c>
      <c r="AZ19" s="66" t="s">
        <v>209</v>
      </c>
      <c r="BA19" s="67"/>
      <c r="BB19" s="67"/>
      <c r="BC19" s="67"/>
      <c r="BD19" s="67"/>
      <c r="BE19" s="67"/>
      <c r="BF19" s="67"/>
      <c r="BG19" s="67"/>
      <c r="BH19" s="68"/>
      <c r="BI19" s="13">
        <v>10</v>
      </c>
      <c r="BJ19" s="3">
        <f>AX19*BI19</f>
        <v>10</v>
      </c>
      <c r="BK19" s="13"/>
      <c r="BL19" s="15"/>
      <c r="BM19" s="1"/>
    </row>
    <row r="20" spans="2:65" s="4" customFormat="1">
      <c r="B20" s="24"/>
      <c r="C20" s="26"/>
      <c r="D20" s="238"/>
      <c r="E20" s="239"/>
      <c r="F20" s="239"/>
      <c r="G20" s="239"/>
      <c r="H20" s="239"/>
      <c r="I20" s="239"/>
      <c r="J20" s="239"/>
      <c r="K20" s="239"/>
      <c r="L20" s="240"/>
      <c r="M20" s="13"/>
      <c r="N20" s="3"/>
      <c r="O20" s="13"/>
      <c r="P20" s="15"/>
      <c r="R20" s="24"/>
      <c r="S20" s="40"/>
      <c r="T20" s="241"/>
      <c r="U20" s="242"/>
      <c r="V20" s="242"/>
      <c r="W20" s="242"/>
      <c r="X20" s="242"/>
      <c r="Y20" s="242"/>
      <c r="Z20" s="242"/>
      <c r="AA20" s="242"/>
      <c r="AB20" s="243"/>
      <c r="AC20" s="13"/>
      <c r="AD20" s="3"/>
      <c r="AE20" s="13"/>
      <c r="AF20" s="15"/>
      <c r="AG20" s="1"/>
      <c r="AH20" s="24"/>
      <c r="AI20" s="40"/>
      <c r="AJ20" s="241"/>
      <c r="AK20" s="242"/>
      <c r="AL20" s="242"/>
      <c r="AM20" s="242"/>
      <c r="AN20" s="242"/>
      <c r="AO20" s="242"/>
      <c r="AP20" s="242"/>
      <c r="AQ20" s="242"/>
      <c r="AR20" s="243"/>
      <c r="AS20" s="13"/>
      <c r="AT20" s="3"/>
      <c r="AU20" s="13"/>
      <c r="AV20" s="15"/>
      <c r="AW20" s="1"/>
      <c r="AX20" s="24"/>
      <c r="AY20" s="40" t="s">
        <v>246</v>
      </c>
      <c r="AZ20" s="238" t="s">
        <v>320</v>
      </c>
      <c r="BA20" s="239"/>
      <c r="BB20" s="239"/>
      <c r="BC20" s="239"/>
      <c r="BD20" s="239"/>
      <c r="BE20" s="239"/>
      <c r="BF20" s="239"/>
      <c r="BG20" s="239"/>
      <c r="BH20" s="240"/>
      <c r="BI20" s="13"/>
      <c r="BJ20" s="3"/>
      <c r="BK20" s="13"/>
      <c r="BL20" s="15"/>
      <c r="BM20" s="1"/>
    </row>
    <row r="21" spans="2:65" s="4" customFormat="1">
      <c r="B21" s="24"/>
      <c r="C21" s="26"/>
      <c r="D21" s="238"/>
      <c r="E21" s="239"/>
      <c r="F21" s="239"/>
      <c r="G21" s="239"/>
      <c r="H21" s="239"/>
      <c r="I21" s="239"/>
      <c r="J21" s="239"/>
      <c r="K21" s="239"/>
      <c r="L21" s="240"/>
      <c r="M21" s="13"/>
      <c r="N21" s="3"/>
      <c r="O21" s="13"/>
      <c r="P21" s="15"/>
      <c r="R21" s="24"/>
      <c r="S21" s="40"/>
      <c r="T21" s="241"/>
      <c r="U21" s="242"/>
      <c r="V21" s="242"/>
      <c r="W21" s="242"/>
      <c r="X21" s="242"/>
      <c r="Y21" s="242"/>
      <c r="Z21" s="242"/>
      <c r="AA21" s="242"/>
      <c r="AB21" s="243"/>
      <c r="AC21" s="13"/>
      <c r="AD21" s="3"/>
      <c r="AE21" s="13"/>
      <c r="AF21" s="15"/>
      <c r="AG21" s="1"/>
      <c r="AH21" s="24"/>
      <c r="AI21" s="40"/>
      <c r="AJ21" s="241"/>
      <c r="AK21" s="242"/>
      <c r="AL21" s="242"/>
      <c r="AM21" s="242"/>
      <c r="AN21" s="242"/>
      <c r="AO21" s="242"/>
      <c r="AP21" s="242"/>
      <c r="AQ21" s="242"/>
      <c r="AR21" s="243"/>
      <c r="AS21" s="13"/>
      <c r="AT21" s="3"/>
      <c r="AU21" s="13"/>
      <c r="AV21" s="15"/>
      <c r="AW21" s="1"/>
      <c r="AX21" s="24"/>
      <c r="AY21" s="40"/>
      <c r="AZ21" s="238"/>
      <c r="BA21" s="239"/>
      <c r="BB21" s="239"/>
      <c r="BC21" s="239"/>
      <c r="BD21" s="239"/>
      <c r="BE21" s="239"/>
      <c r="BF21" s="239"/>
      <c r="BG21" s="239"/>
      <c r="BH21" s="240"/>
      <c r="BI21" s="13"/>
      <c r="BJ21" s="3"/>
      <c r="BK21" s="13"/>
      <c r="BL21" s="15"/>
      <c r="BM21" s="1"/>
    </row>
    <row r="22" spans="2:65" s="4" customFormat="1">
      <c r="B22" s="24"/>
      <c r="C22" s="26"/>
      <c r="D22" s="238"/>
      <c r="E22" s="239"/>
      <c r="F22" s="239"/>
      <c r="G22" s="239"/>
      <c r="H22" s="239"/>
      <c r="I22" s="239"/>
      <c r="J22" s="239"/>
      <c r="K22" s="239"/>
      <c r="L22" s="240"/>
      <c r="M22" s="13"/>
      <c r="N22" s="3"/>
      <c r="O22" s="13"/>
      <c r="P22" s="15"/>
      <c r="R22" s="24"/>
      <c r="S22" s="40"/>
      <c r="T22" s="241"/>
      <c r="U22" s="242"/>
      <c r="V22" s="242"/>
      <c r="W22" s="242"/>
      <c r="X22" s="242"/>
      <c r="Y22" s="242"/>
      <c r="Z22" s="242"/>
      <c r="AA22" s="242"/>
      <c r="AB22" s="243"/>
      <c r="AC22" s="13"/>
      <c r="AD22" s="3"/>
      <c r="AE22" s="13"/>
      <c r="AF22" s="15"/>
      <c r="AG22" s="1"/>
      <c r="AH22" s="24"/>
      <c r="AI22" s="40"/>
      <c r="AJ22" s="241"/>
      <c r="AK22" s="242"/>
      <c r="AL22" s="242"/>
      <c r="AM22" s="242"/>
      <c r="AN22" s="242"/>
      <c r="AO22" s="242"/>
      <c r="AP22" s="242"/>
      <c r="AQ22" s="242"/>
      <c r="AR22" s="243"/>
      <c r="AS22" s="13"/>
      <c r="AT22" s="3"/>
      <c r="AU22" s="13"/>
      <c r="AV22" s="15"/>
      <c r="AW22" s="1"/>
      <c r="AX22" s="24"/>
      <c r="AY22" s="40"/>
      <c r="AZ22" s="238"/>
      <c r="BA22" s="239"/>
      <c r="BB22" s="239"/>
      <c r="BC22" s="239"/>
      <c r="BD22" s="239"/>
      <c r="BE22" s="239"/>
      <c r="BF22" s="239"/>
      <c r="BG22" s="239"/>
      <c r="BH22" s="240"/>
      <c r="BI22" s="13"/>
      <c r="BJ22" s="3"/>
      <c r="BK22" s="13"/>
      <c r="BL22" s="15"/>
      <c r="BM22" s="1"/>
    </row>
    <row r="23" spans="2:65" s="4" customFormat="1">
      <c r="B23" s="24"/>
      <c r="C23" s="26" t="s">
        <v>148</v>
      </c>
      <c r="D23" s="40" t="s">
        <v>171</v>
      </c>
      <c r="E23" s="41"/>
      <c r="F23" s="41"/>
      <c r="G23" s="41"/>
      <c r="H23" s="41"/>
      <c r="I23" s="41"/>
      <c r="J23" s="41"/>
      <c r="K23" s="41"/>
      <c r="L23" s="42"/>
      <c r="M23" s="13"/>
      <c r="N23" s="3"/>
      <c r="O23" s="13"/>
      <c r="P23" s="15"/>
      <c r="R23" s="24"/>
      <c r="S23" s="83" t="s">
        <v>550</v>
      </c>
      <c r="T23" s="40"/>
      <c r="U23" s="41"/>
      <c r="V23" s="41"/>
      <c r="W23" s="41"/>
      <c r="X23" s="41"/>
      <c r="Y23" s="41"/>
      <c r="Z23" s="41"/>
      <c r="AA23" s="41"/>
      <c r="AB23" s="42"/>
      <c r="AC23" s="13"/>
      <c r="AD23" s="3"/>
      <c r="AE23" s="13"/>
      <c r="AF23" s="15"/>
      <c r="AG23" s="1"/>
      <c r="AH23" s="24"/>
      <c r="AI23" s="83" t="s">
        <v>522</v>
      </c>
      <c r="AJ23" s="40"/>
      <c r="AK23" s="41"/>
      <c r="AL23" s="41"/>
      <c r="AM23" s="41"/>
      <c r="AN23" s="41"/>
      <c r="AO23" s="41"/>
      <c r="AP23" s="41"/>
      <c r="AQ23" s="41"/>
      <c r="AR23" s="42"/>
      <c r="AS23" s="13"/>
      <c r="AT23" s="3"/>
      <c r="AU23" s="13"/>
      <c r="AV23" s="15"/>
      <c r="AW23" s="1"/>
      <c r="AX23" s="24"/>
      <c r="AY23" s="40"/>
      <c r="AZ23" s="238"/>
      <c r="BA23" s="239"/>
      <c r="BB23" s="239"/>
      <c r="BC23" s="239"/>
      <c r="BD23" s="239"/>
      <c r="BE23" s="239"/>
      <c r="BF23" s="239"/>
      <c r="BG23" s="239"/>
      <c r="BH23" s="240"/>
      <c r="BI23" s="13"/>
      <c r="BJ23" s="3"/>
      <c r="BK23" s="13"/>
      <c r="BL23" s="15"/>
      <c r="BM23" s="1"/>
    </row>
    <row r="24" spans="2:65" s="4" customFormat="1">
      <c r="B24" s="24"/>
      <c r="C24" s="26" t="s">
        <v>286</v>
      </c>
      <c r="D24" s="66" t="s">
        <v>321</v>
      </c>
      <c r="E24" s="67"/>
      <c r="F24" s="67"/>
      <c r="G24" s="67"/>
      <c r="H24" s="67"/>
      <c r="I24" s="67"/>
      <c r="J24" s="67"/>
      <c r="K24" s="67"/>
      <c r="L24" s="68"/>
      <c r="M24" s="13"/>
      <c r="N24" s="3"/>
      <c r="O24" s="13"/>
      <c r="P24" s="15"/>
      <c r="R24" s="24"/>
      <c r="S24" s="62" t="s">
        <v>273</v>
      </c>
      <c r="T24" s="66" t="s">
        <v>535</v>
      </c>
      <c r="U24" s="190"/>
      <c r="V24" s="190"/>
      <c r="W24" s="190"/>
      <c r="X24" s="190"/>
      <c r="Y24" s="190"/>
      <c r="Z24" s="190"/>
      <c r="AA24" s="190"/>
      <c r="AB24" s="191"/>
      <c r="AC24" s="13"/>
      <c r="AD24" s="3"/>
      <c r="AE24" s="13"/>
      <c r="AF24" s="15"/>
      <c r="AG24" s="1"/>
      <c r="AH24" s="24"/>
      <c r="AI24" s="62" t="s">
        <v>523</v>
      </c>
      <c r="AJ24" s="238" t="s">
        <v>524</v>
      </c>
      <c r="AK24" s="239"/>
      <c r="AL24" s="239"/>
      <c r="AM24" s="239"/>
      <c r="AN24" s="239"/>
      <c r="AO24" s="239"/>
      <c r="AP24" s="239"/>
      <c r="AQ24" s="239"/>
      <c r="AR24" s="240"/>
      <c r="AS24" s="13"/>
      <c r="AT24" s="3"/>
      <c r="AU24" s="13"/>
      <c r="AV24" s="15"/>
      <c r="AW24" s="1"/>
      <c r="AX24" s="24"/>
      <c r="AY24" s="26" t="s">
        <v>555</v>
      </c>
      <c r="AZ24" s="66"/>
      <c r="BA24" s="67"/>
      <c r="BB24" s="67"/>
      <c r="BC24" s="67"/>
      <c r="BD24" s="67"/>
      <c r="BE24" s="67"/>
      <c r="BF24" s="67"/>
      <c r="BG24" s="67"/>
      <c r="BH24" s="68"/>
      <c r="BI24" s="13"/>
      <c r="BJ24" s="3"/>
      <c r="BK24" s="13"/>
      <c r="BL24" s="15"/>
      <c r="BM24" s="1"/>
    </row>
    <row r="25" spans="2:65" s="4" customFormat="1">
      <c r="B25" s="24"/>
      <c r="C25" s="83" t="s">
        <v>518</v>
      </c>
      <c r="D25" s="40"/>
      <c r="E25" s="41"/>
      <c r="F25" s="41"/>
      <c r="G25" s="41"/>
      <c r="H25" s="41"/>
      <c r="I25" s="41"/>
      <c r="J25" s="41"/>
      <c r="K25" s="41"/>
      <c r="L25" s="42"/>
      <c r="M25" s="13"/>
      <c r="N25" s="3"/>
      <c r="O25" s="13"/>
      <c r="P25" s="15"/>
      <c r="R25" s="24"/>
      <c r="S25" s="62" t="s">
        <v>274</v>
      </c>
      <c r="T25" s="66" t="s">
        <v>536</v>
      </c>
      <c r="U25" s="190"/>
      <c r="V25" s="190"/>
      <c r="W25" s="190"/>
      <c r="X25" s="190"/>
      <c r="Y25" s="190"/>
      <c r="Z25" s="190"/>
      <c r="AA25" s="190"/>
      <c r="AB25" s="191"/>
      <c r="AC25" s="13"/>
      <c r="AD25" s="3"/>
      <c r="AE25" s="13"/>
      <c r="AF25" s="15"/>
      <c r="AG25" s="1"/>
      <c r="AH25" s="24"/>
      <c r="AI25" s="62"/>
      <c r="AJ25" s="238"/>
      <c r="AK25" s="239"/>
      <c r="AL25" s="239"/>
      <c r="AM25" s="239"/>
      <c r="AN25" s="239"/>
      <c r="AO25" s="239"/>
      <c r="AP25" s="239"/>
      <c r="AQ25" s="239"/>
      <c r="AR25" s="240"/>
      <c r="AS25" s="13"/>
      <c r="AT25" s="3"/>
      <c r="AU25" s="13"/>
      <c r="AV25" s="15"/>
      <c r="AW25" s="1"/>
      <c r="AX25" s="24"/>
      <c r="AY25" s="62" t="s">
        <v>280</v>
      </c>
      <c r="AZ25" s="238" t="s">
        <v>362</v>
      </c>
      <c r="BA25" s="239"/>
      <c r="BB25" s="239"/>
      <c r="BC25" s="239"/>
      <c r="BD25" s="239"/>
      <c r="BE25" s="239"/>
      <c r="BF25" s="239"/>
      <c r="BG25" s="239"/>
      <c r="BH25" s="240"/>
      <c r="BI25" s="13"/>
      <c r="BJ25" s="3"/>
      <c r="BK25" s="13"/>
      <c r="BL25" s="15"/>
      <c r="BM25" s="1"/>
    </row>
    <row r="26" spans="2:65">
      <c r="B26" s="24"/>
      <c r="C26" s="62" t="s">
        <v>353</v>
      </c>
      <c r="D26" s="238" t="s">
        <v>529</v>
      </c>
      <c r="E26" s="239"/>
      <c r="F26" s="239"/>
      <c r="G26" s="239"/>
      <c r="H26" s="239"/>
      <c r="I26" s="239"/>
      <c r="J26" s="239"/>
      <c r="K26" s="239"/>
      <c r="L26" s="240"/>
      <c r="M26" s="13"/>
      <c r="N26" s="3"/>
      <c r="O26" s="13"/>
      <c r="P26" s="15"/>
      <c r="R26" s="24"/>
      <c r="S26" s="62" t="s">
        <v>275</v>
      </c>
      <c r="T26" s="238" t="s">
        <v>538</v>
      </c>
      <c r="U26" s="239"/>
      <c r="V26" s="239"/>
      <c r="W26" s="239"/>
      <c r="X26" s="239"/>
      <c r="Y26" s="239"/>
      <c r="Z26" s="239"/>
      <c r="AA26" s="239"/>
      <c r="AB26" s="240"/>
      <c r="AC26" s="13"/>
      <c r="AD26" s="3"/>
      <c r="AE26" s="13"/>
      <c r="AF26" s="15"/>
      <c r="AH26" s="24"/>
      <c r="AI26" s="62"/>
      <c r="AJ26" s="238"/>
      <c r="AK26" s="239"/>
      <c r="AL26" s="239"/>
      <c r="AM26" s="239"/>
      <c r="AN26" s="239"/>
      <c r="AO26" s="239"/>
      <c r="AP26" s="239"/>
      <c r="AQ26" s="239"/>
      <c r="AR26" s="240"/>
      <c r="AS26" s="13"/>
      <c r="AT26" s="3"/>
      <c r="AU26" s="13"/>
      <c r="AV26" s="15"/>
      <c r="AX26" s="24"/>
      <c r="AY26" s="62"/>
      <c r="AZ26" s="238"/>
      <c r="BA26" s="239"/>
      <c r="BB26" s="239"/>
      <c r="BC26" s="239"/>
      <c r="BD26" s="239"/>
      <c r="BE26" s="239"/>
      <c r="BF26" s="239"/>
      <c r="BG26" s="239"/>
      <c r="BH26" s="240"/>
      <c r="BI26" s="13"/>
      <c r="BJ26" s="3"/>
      <c r="BK26" s="13"/>
      <c r="BL26" s="15"/>
    </row>
    <row r="27" spans="2:65">
      <c r="B27" s="24"/>
      <c r="C27" s="62"/>
      <c r="D27" s="238"/>
      <c r="E27" s="239"/>
      <c r="F27" s="239"/>
      <c r="G27" s="239"/>
      <c r="H27" s="239"/>
      <c r="I27" s="239"/>
      <c r="J27" s="239"/>
      <c r="K27" s="239"/>
      <c r="L27" s="240"/>
      <c r="M27" s="13"/>
      <c r="N27" s="3"/>
      <c r="O27" s="13"/>
      <c r="P27" s="15"/>
      <c r="R27" s="24"/>
      <c r="S27" s="62"/>
      <c r="T27" s="238"/>
      <c r="U27" s="239"/>
      <c r="V27" s="239"/>
      <c r="W27" s="239"/>
      <c r="X27" s="239"/>
      <c r="Y27" s="239"/>
      <c r="Z27" s="239"/>
      <c r="AA27" s="239"/>
      <c r="AB27" s="240"/>
      <c r="AC27" s="13"/>
      <c r="AD27" s="3"/>
      <c r="AE27" s="13"/>
      <c r="AF27" s="15"/>
      <c r="AH27" s="24"/>
      <c r="AI27" s="62" t="s">
        <v>525</v>
      </c>
      <c r="AJ27" s="238" t="s">
        <v>539</v>
      </c>
      <c r="AK27" s="239"/>
      <c r="AL27" s="239"/>
      <c r="AM27" s="239"/>
      <c r="AN27" s="239"/>
      <c r="AO27" s="239"/>
      <c r="AP27" s="239"/>
      <c r="AQ27" s="239"/>
      <c r="AR27" s="240"/>
      <c r="AS27" s="13"/>
      <c r="AT27" s="3"/>
      <c r="AU27" s="13"/>
      <c r="AV27" s="15"/>
      <c r="AX27" s="24"/>
      <c r="AY27" s="62"/>
      <c r="AZ27" s="238"/>
      <c r="BA27" s="239"/>
      <c r="BB27" s="239"/>
      <c r="BC27" s="239"/>
      <c r="BD27" s="239"/>
      <c r="BE27" s="239"/>
      <c r="BF27" s="239"/>
      <c r="BG27" s="239"/>
      <c r="BH27" s="240"/>
      <c r="BI27" s="13"/>
      <c r="BJ27" s="3"/>
      <c r="BK27" s="13"/>
      <c r="BL27" s="15"/>
    </row>
    <row r="28" spans="2:65">
      <c r="B28" s="24"/>
      <c r="C28" s="62"/>
      <c r="D28" s="238"/>
      <c r="E28" s="239"/>
      <c r="F28" s="239"/>
      <c r="G28" s="239"/>
      <c r="H28" s="239"/>
      <c r="I28" s="239"/>
      <c r="J28" s="239"/>
      <c r="K28" s="239"/>
      <c r="L28" s="240"/>
      <c r="M28" s="13"/>
      <c r="N28" s="3"/>
      <c r="O28" s="13"/>
      <c r="P28" s="15"/>
      <c r="R28" s="24"/>
      <c r="S28" s="62" t="s">
        <v>276</v>
      </c>
      <c r="T28" s="238" t="s">
        <v>365</v>
      </c>
      <c r="U28" s="239"/>
      <c r="V28" s="239"/>
      <c r="W28" s="239"/>
      <c r="X28" s="239"/>
      <c r="Y28" s="239"/>
      <c r="Z28" s="239"/>
      <c r="AA28" s="239"/>
      <c r="AB28" s="240"/>
      <c r="AC28" s="13"/>
      <c r="AD28" s="3"/>
      <c r="AE28" s="13"/>
      <c r="AF28" s="15"/>
      <c r="AH28" s="24"/>
      <c r="AI28" s="62"/>
      <c r="AJ28" s="238"/>
      <c r="AK28" s="239"/>
      <c r="AL28" s="239"/>
      <c r="AM28" s="239"/>
      <c r="AN28" s="239"/>
      <c r="AO28" s="239"/>
      <c r="AP28" s="239"/>
      <c r="AQ28" s="239"/>
      <c r="AR28" s="240"/>
      <c r="AS28" s="13"/>
      <c r="AT28" s="3"/>
      <c r="AU28" s="13"/>
      <c r="AV28" s="15"/>
      <c r="AX28" s="24"/>
      <c r="AY28" s="62" t="s">
        <v>281</v>
      </c>
      <c r="AZ28" s="238" t="s">
        <v>532</v>
      </c>
      <c r="BA28" s="239"/>
      <c r="BB28" s="239"/>
      <c r="BC28" s="239"/>
      <c r="BD28" s="239"/>
      <c r="BE28" s="239"/>
      <c r="BF28" s="239"/>
      <c r="BG28" s="239"/>
      <c r="BH28" s="240"/>
      <c r="BI28" s="13"/>
      <c r="BJ28" s="3"/>
      <c r="BK28" s="13"/>
      <c r="BL28" s="15"/>
    </row>
    <row r="29" spans="2:65">
      <c r="B29" s="24"/>
      <c r="C29" s="62" t="s">
        <v>354</v>
      </c>
      <c r="D29" s="238" t="s">
        <v>541</v>
      </c>
      <c r="E29" s="239"/>
      <c r="F29" s="239"/>
      <c r="G29" s="239"/>
      <c r="H29" s="239"/>
      <c r="I29" s="239"/>
      <c r="J29" s="239"/>
      <c r="K29" s="239"/>
      <c r="L29" s="240"/>
      <c r="M29" s="13"/>
      <c r="N29" s="3"/>
      <c r="O29" s="13"/>
      <c r="P29" s="15"/>
      <c r="R29" s="24"/>
      <c r="S29" s="62"/>
      <c r="T29" s="238"/>
      <c r="U29" s="239"/>
      <c r="V29" s="239"/>
      <c r="W29" s="239"/>
      <c r="X29" s="239"/>
      <c r="Y29" s="239"/>
      <c r="Z29" s="239"/>
      <c r="AA29" s="239"/>
      <c r="AB29" s="240"/>
      <c r="AC29" s="13"/>
      <c r="AD29" s="3"/>
      <c r="AE29" s="13"/>
      <c r="AF29" s="15"/>
      <c r="AH29" s="24"/>
      <c r="AI29" s="62" t="s">
        <v>526</v>
      </c>
      <c r="AJ29" s="66" t="s">
        <v>540</v>
      </c>
      <c r="AK29" s="190"/>
      <c r="AL29" s="190"/>
      <c r="AM29" s="190"/>
      <c r="AN29" s="190"/>
      <c r="AO29" s="190"/>
      <c r="AP29" s="190"/>
      <c r="AQ29" s="190"/>
      <c r="AR29" s="191"/>
      <c r="AS29" s="13"/>
      <c r="AT29" s="3"/>
      <c r="AU29" s="13"/>
      <c r="AV29" s="15"/>
      <c r="AX29" s="24"/>
      <c r="AY29" s="62"/>
      <c r="AZ29" s="238"/>
      <c r="BA29" s="239"/>
      <c r="BB29" s="239"/>
      <c r="BC29" s="239"/>
      <c r="BD29" s="239"/>
      <c r="BE29" s="239"/>
      <c r="BF29" s="239"/>
      <c r="BG29" s="239"/>
      <c r="BH29" s="240"/>
      <c r="BI29" s="13"/>
      <c r="BJ29" s="3"/>
      <c r="BK29" s="13"/>
      <c r="BL29" s="15"/>
    </row>
    <row r="30" spans="2:65">
      <c r="B30" s="24"/>
      <c r="C30" s="62"/>
      <c r="D30" s="238"/>
      <c r="E30" s="239"/>
      <c r="F30" s="239"/>
      <c r="G30" s="239"/>
      <c r="H30" s="239"/>
      <c r="I30" s="239"/>
      <c r="J30" s="239"/>
      <c r="K30" s="239"/>
      <c r="L30" s="240"/>
      <c r="M30" s="13"/>
      <c r="N30" s="3"/>
      <c r="O30" s="13"/>
      <c r="P30" s="15"/>
      <c r="R30" s="24"/>
      <c r="S30" s="62"/>
      <c r="T30" s="238"/>
      <c r="U30" s="239"/>
      <c r="V30" s="239"/>
      <c r="W30" s="239"/>
      <c r="X30" s="239"/>
      <c r="Y30" s="239"/>
      <c r="Z30" s="239"/>
      <c r="AA30" s="239"/>
      <c r="AB30" s="240"/>
      <c r="AC30" s="13"/>
      <c r="AD30" s="3"/>
      <c r="AE30" s="13"/>
      <c r="AF30" s="15"/>
      <c r="AH30" s="24"/>
      <c r="AI30" s="62" t="s">
        <v>527</v>
      </c>
      <c r="AJ30" s="238" t="s">
        <v>528</v>
      </c>
      <c r="AK30" s="239"/>
      <c r="AL30" s="239"/>
      <c r="AM30" s="239"/>
      <c r="AN30" s="239"/>
      <c r="AO30" s="239"/>
      <c r="AP30" s="239"/>
      <c r="AQ30" s="239"/>
      <c r="AR30" s="240"/>
      <c r="AS30" s="13"/>
      <c r="AT30" s="3"/>
      <c r="AU30" s="13"/>
      <c r="AV30" s="15"/>
      <c r="AX30" s="24"/>
      <c r="AY30" s="62" t="s">
        <v>282</v>
      </c>
      <c r="AZ30" s="238" t="s">
        <v>363</v>
      </c>
      <c r="BA30" s="239"/>
      <c r="BB30" s="239"/>
      <c r="BC30" s="239"/>
      <c r="BD30" s="239"/>
      <c r="BE30" s="239"/>
      <c r="BF30" s="239"/>
      <c r="BG30" s="239"/>
      <c r="BH30" s="240"/>
      <c r="BI30" s="13"/>
      <c r="BJ30" s="3"/>
      <c r="BK30" s="13"/>
      <c r="BL30" s="15"/>
    </row>
    <row r="31" spans="2:65">
      <c r="B31" s="24"/>
      <c r="C31" s="62" t="s">
        <v>355</v>
      </c>
      <c r="D31" s="238" t="s">
        <v>530</v>
      </c>
      <c r="E31" s="239"/>
      <c r="F31" s="239"/>
      <c r="G31" s="239"/>
      <c r="H31" s="239"/>
      <c r="I31" s="239"/>
      <c r="J31" s="239"/>
      <c r="K31" s="239"/>
      <c r="L31" s="240"/>
      <c r="M31" s="13"/>
      <c r="N31" s="3"/>
      <c r="O31" s="13"/>
      <c r="P31" s="15"/>
      <c r="R31" s="24"/>
      <c r="S31" s="26" t="s">
        <v>175</v>
      </c>
      <c r="T31" s="238" t="s">
        <v>544</v>
      </c>
      <c r="U31" s="239"/>
      <c r="V31" s="239"/>
      <c r="W31" s="239"/>
      <c r="X31" s="239"/>
      <c r="Y31" s="239"/>
      <c r="Z31" s="239"/>
      <c r="AA31" s="239"/>
      <c r="AB31" s="240"/>
      <c r="AC31" s="13"/>
      <c r="AD31" s="3"/>
      <c r="AE31" s="13"/>
      <c r="AF31" s="15"/>
      <c r="AH31" s="24"/>
      <c r="AI31" s="62"/>
      <c r="AJ31" s="238"/>
      <c r="AK31" s="239"/>
      <c r="AL31" s="239"/>
      <c r="AM31" s="239"/>
      <c r="AN31" s="239"/>
      <c r="AO31" s="239"/>
      <c r="AP31" s="239"/>
      <c r="AQ31" s="239"/>
      <c r="AR31" s="240"/>
      <c r="AS31" s="13"/>
      <c r="AT31" s="3"/>
      <c r="AU31" s="13"/>
      <c r="AV31" s="15"/>
      <c r="AX31" s="24"/>
      <c r="AY31" s="62"/>
      <c r="AZ31" s="238"/>
      <c r="BA31" s="239"/>
      <c r="BB31" s="239"/>
      <c r="BC31" s="239"/>
      <c r="BD31" s="239"/>
      <c r="BE31" s="239"/>
      <c r="BF31" s="239"/>
      <c r="BG31" s="239"/>
      <c r="BH31" s="240"/>
      <c r="BI31" s="13"/>
      <c r="BJ31" s="3"/>
      <c r="BK31" s="13"/>
      <c r="BL31" s="15"/>
    </row>
    <row r="32" spans="2:65">
      <c r="B32" s="24"/>
      <c r="C32" s="62"/>
      <c r="D32" s="238"/>
      <c r="E32" s="239"/>
      <c r="F32" s="239"/>
      <c r="G32" s="239"/>
      <c r="H32" s="239"/>
      <c r="I32" s="239"/>
      <c r="J32" s="239"/>
      <c r="K32" s="239"/>
      <c r="L32" s="240"/>
      <c r="M32" s="13"/>
      <c r="N32" s="3"/>
      <c r="O32" s="13"/>
      <c r="P32" s="15"/>
      <c r="R32" s="24"/>
      <c r="S32" s="26"/>
      <c r="T32" s="238"/>
      <c r="U32" s="239"/>
      <c r="V32" s="239"/>
      <c r="W32" s="239"/>
      <c r="X32" s="239"/>
      <c r="Y32" s="239"/>
      <c r="Z32" s="239"/>
      <c r="AA32" s="239"/>
      <c r="AB32" s="240"/>
      <c r="AC32" s="13"/>
      <c r="AD32" s="3"/>
      <c r="AE32" s="13"/>
      <c r="AF32" s="15"/>
      <c r="AH32" s="24"/>
      <c r="AI32" s="62"/>
      <c r="AJ32" s="238"/>
      <c r="AK32" s="239"/>
      <c r="AL32" s="239"/>
      <c r="AM32" s="239"/>
      <c r="AN32" s="239"/>
      <c r="AO32" s="239"/>
      <c r="AP32" s="239"/>
      <c r="AQ32" s="239"/>
      <c r="AR32" s="240"/>
      <c r="AS32" s="13"/>
      <c r="AT32" s="3"/>
      <c r="AU32" s="13"/>
      <c r="AV32" s="15"/>
      <c r="AX32" s="24"/>
      <c r="AY32" s="62"/>
      <c r="AZ32" s="238"/>
      <c r="BA32" s="239"/>
      <c r="BB32" s="239"/>
      <c r="BC32" s="239"/>
      <c r="BD32" s="239"/>
      <c r="BE32" s="239"/>
      <c r="BF32" s="239"/>
      <c r="BG32" s="239"/>
      <c r="BH32" s="240"/>
      <c r="BI32" s="13"/>
      <c r="BJ32" s="3"/>
      <c r="BK32" s="13"/>
      <c r="BL32" s="15"/>
    </row>
    <row r="33" spans="2:64">
      <c r="B33" s="24"/>
      <c r="C33" s="62"/>
      <c r="D33" s="238"/>
      <c r="E33" s="239"/>
      <c r="F33" s="239"/>
      <c r="G33" s="239"/>
      <c r="H33" s="239"/>
      <c r="I33" s="239"/>
      <c r="J33" s="239"/>
      <c r="K33" s="239"/>
      <c r="L33" s="240"/>
      <c r="M33" s="13"/>
      <c r="N33" s="3"/>
      <c r="O33" s="13"/>
      <c r="P33" s="15"/>
      <c r="R33" s="24">
        <v>1</v>
      </c>
      <c r="S33" s="26" t="s">
        <v>159</v>
      </c>
      <c r="T33" s="40" t="s">
        <v>232</v>
      </c>
      <c r="U33" s="41"/>
      <c r="V33" s="41"/>
      <c r="W33" s="41"/>
      <c r="X33" s="41"/>
      <c r="Y33" s="41"/>
      <c r="Z33" s="41"/>
      <c r="AA33" s="41"/>
      <c r="AB33" s="42"/>
      <c r="AC33" s="13" t="s">
        <v>278</v>
      </c>
      <c r="AD33" s="3"/>
      <c r="AE33" s="13"/>
      <c r="AF33" s="15"/>
      <c r="AH33" s="24"/>
      <c r="AI33" s="26" t="s">
        <v>177</v>
      </c>
      <c r="AJ33" s="40" t="s">
        <v>576</v>
      </c>
      <c r="AK33" s="41"/>
      <c r="AL33" s="41"/>
      <c r="AM33" s="41"/>
      <c r="AN33" s="41"/>
      <c r="AO33" s="41"/>
      <c r="AP33" s="41"/>
      <c r="AQ33" s="41"/>
      <c r="AR33" s="42"/>
      <c r="AS33" s="13"/>
      <c r="AT33" s="3"/>
      <c r="AU33" s="13"/>
      <c r="AV33" s="15"/>
      <c r="AX33" s="24"/>
      <c r="AY33" s="62" t="s">
        <v>283</v>
      </c>
      <c r="AZ33" s="238" t="s">
        <v>537</v>
      </c>
      <c r="BA33" s="239"/>
      <c r="BB33" s="239"/>
      <c r="BC33" s="239"/>
      <c r="BD33" s="239"/>
      <c r="BE33" s="239"/>
      <c r="BF33" s="239"/>
      <c r="BG33" s="239"/>
      <c r="BH33" s="240"/>
      <c r="BI33" s="13"/>
      <c r="BJ33" s="3"/>
      <c r="BK33" s="13"/>
      <c r="BL33" s="15"/>
    </row>
    <row r="34" spans="2:64" ht="13.8" thickBot="1">
      <c r="B34" s="24"/>
      <c r="C34" s="62" t="s">
        <v>356</v>
      </c>
      <c r="D34" s="238" t="s">
        <v>531</v>
      </c>
      <c r="E34" s="239"/>
      <c r="F34" s="239"/>
      <c r="G34" s="239"/>
      <c r="H34" s="239"/>
      <c r="I34" s="239"/>
      <c r="J34" s="239"/>
      <c r="K34" s="239"/>
      <c r="L34" s="240"/>
      <c r="M34" s="13"/>
      <c r="N34" s="3"/>
      <c r="O34" s="13"/>
      <c r="P34" s="15"/>
      <c r="R34" s="27"/>
      <c r="S34" s="30"/>
      <c r="T34" s="37"/>
      <c r="U34" s="38"/>
      <c r="V34" s="38"/>
      <c r="W34" s="38"/>
      <c r="X34" s="38"/>
      <c r="Y34" s="38"/>
      <c r="Z34" s="38"/>
      <c r="AA34" s="38"/>
      <c r="AB34" s="39"/>
      <c r="AC34" s="16"/>
      <c r="AD34" s="28"/>
      <c r="AE34" s="16"/>
      <c r="AF34" s="17"/>
      <c r="AH34" s="24">
        <v>1</v>
      </c>
      <c r="AI34" s="26" t="s">
        <v>241</v>
      </c>
      <c r="AJ34" s="238" t="s">
        <v>552</v>
      </c>
      <c r="AK34" s="239"/>
      <c r="AL34" s="239"/>
      <c r="AM34" s="239"/>
      <c r="AN34" s="239"/>
      <c r="AO34" s="239"/>
      <c r="AP34" s="239"/>
      <c r="AQ34" s="239"/>
      <c r="AR34" s="240"/>
      <c r="AS34" s="13">
        <v>15</v>
      </c>
      <c r="AT34" s="3">
        <f t="shared" ref="AT34" si="1">AH34*AS34</f>
        <v>15</v>
      </c>
      <c r="AU34" s="13"/>
      <c r="AV34" s="15"/>
      <c r="AX34" s="24"/>
      <c r="AY34" s="62"/>
      <c r="AZ34" s="238"/>
      <c r="BA34" s="239"/>
      <c r="BB34" s="239"/>
      <c r="BC34" s="239"/>
      <c r="BD34" s="239"/>
      <c r="BE34" s="239"/>
      <c r="BF34" s="239"/>
      <c r="BG34" s="239"/>
      <c r="BH34" s="240"/>
      <c r="BI34" s="13"/>
      <c r="BJ34" s="3"/>
      <c r="BK34" s="13"/>
      <c r="BL34" s="15"/>
    </row>
    <row r="35" spans="2:64" ht="13.8" thickBot="1">
      <c r="B35" s="24"/>
      <c r="C35" s="62"/>
      <c r="D35" s="238"/>
      <c r="E35" s="239"/>
      <c r="F35" s="239"/>
      <c r="G35" s="239"/>
      <c r="H35" s="239"/>
      <c r="I35" s="239"/>
      <c r="J35" s="239"/>
      <c r="K35" s="239"/>
      <c r="L35" s="240"/>
      <c r="M35" s="13"/>
      <c r="N35" s="3"/>
      <c r="O35" s="13"/>
      <c r="P35" s="15"/>
      <c r="AH35" s="24"/>
      <c r="AI35" s="26"/>
      <c r="AJ35" s="238"/>
      <c r="AK35" s="239"/>
      <c r="AL35" s="239"/>
      <c r="AM35" s="239"/>
      <c r="AN35" s="239"/>
      <c r="AO35" s="239"/>
      <c r="AP35" s="239"/>
      <c r="AQ35" s="239"/>
      <c r="AR35" s="240"/>
      <c r="AS35" s="13"/>
      <c r="AT35" s="3"/>
      <c r="AU35" s="13"/>
      <c r="AV35" s="15"/>
      <c r="AX35" s="24">
        <v>1</v>
      </c>
      <c r="AY35" s="40" t="s">
        <v>505</v>
      </c>
      <c r="AZ35" s="69" t="s">
        <v>506</v>
      </c>
      <c r="BA35" s="188"/>
      <c r="BB35" s="188"/>
      <c r="BC35" s="188"/>
      <c r="BD35" s="188"/>
      <c r="BE35" s="188"/>
      <c r="BF35" s="188"/>
      <c r="BG35" s="188"/>
      <c r="BH35" s="189"/>
      <c r="BI35" s="13">
        <v>20</v>
      </c>
      <c r="BJ35" s="3">
        <v>20</v>
      </c>
      <c r="BK35" s="13"/>
      <c r="BL35" s="15"/>
    </row>
    <row r="36" spans="2:64" ht="13.8" thickBot="1">
      <c r="B36" s="24"/>
      <c r="C36" s="26" t="s">
        <v>125</v>
      </c>
      <c r="D36" s="40"/>
      <c r="E36" s="41"/>
      <c r="F36" s="41"/>
      <c r="G36" s="41"/>
      <c r="H36" s="41"/>
      <c r="I36" s="41"/>
      <c r="J36" s="41"/>
      <c r="K36" s="41"/>
      <c r="L36" s="42"/>
      <c r="M36" s="13"/>
      <c r="N36" s="3"/>
      <c r="O36" s="13"/>
      <c r="P36" s="15"/>
      <c r="R36" s="6" t="s">
        <v>0</v>
      </c>
      <c r="S36" s="221" t="s">
        <v>312</v>
      </c>
      <c r="T36" s="221"/>
      <c r="U36" s="222"/>
      <c r="V36" s="9" t="s">
        <v>1</v>
      </c>
      <c r="W36" s="8"/>
      <c r="X36" s="8" t="s">
        <v>331</v>
      </c>
      <c r="Y36" s="8"/>
      <c r="Z36" s="8"/>
      <c r="AA36" s="8"/>
      <c r="AB36" s="10"/>
      <c r="AC36" s="7"/>
      <c r="AD36" s="7"/>
      <c r="AE36" s="7" t="s">
        <v>2</v>
      </c>
      <c r="AF36" s="11">
        <f>SUM(AD39:AD66)</f>
        <v>150</v>
      </c>
      <c r="AH36" s="27"/>
      <c r="AI36" s="30"/>
      <c r="AJ36" s="37"/>
      <c r="AK36" s="38"/>
      <c r="AL36" s="38"/>
      <c r="AM36" s="38"/>
      <c r="AN36" s="38"/>
      <c r="AO36" s="38"/>
      <c r="AP36" s="38"/>
      <c r="AQ36" s="38"/>
      <c r="AR36" s="39"/>
      <c r="AS36" s="16"/>
      <c r="AT36" s="28"/>
      <c r="AU36" s="16"/>
      <c r="AV36" s="17"/>
      <c r="AX36" s="24"/>
      <c r="AY36" s="40" t="s">
        <v>217</v>
      </c>
      <c r="AZ36" s="66" t="s">
        <v>504</v>
      </c>
      <c r="BA36" s="67"/>
      <c r="BB36" s="67"/>
      <c r="BC36" s="67"/>
      <c r="BD36" s="67"/>
      <c r="BE36" s="67"/>
      <c r="BF36" s="67"/>
      <c r="BG36" s="67"/>
      <c r="BH36" s="68"/>
      <c r="BI36" s="13"/>
      <c r="BJ36" s="3"/>
      <c r="BK36" s="13"/>
      <c r="BL36" s="15"/>
    </row>
    <row r="37" spans="2:64" ht="13.8" thickBot="1">
      <c r="B37" s="27"/>
      <c r="C37" s="30"/>
      <c r="D37" s="37"/>
      <c r="E37" s="38"/>
      <c r="F37" s="38"/>
      <c r="G37" s="38"/>
      <c r="H37" s="38"/>
      <c r="I37" s="38"/>
      <c r="J37" s="38"/>
      <c r="K37" s="38"/>
      <c r="L37" s="39"/>
      <c r="M37" s="16"/>
      <c r="N37" s="28"/>
      <c r="O37" s="16"/>
      <c r="P37" s="17"/>
      <c r="R37" s="12"/>
      <c r="S37" s="44"/>
      <c r="T37" s="44"/>
      <c r="U37" s="45"/>
      <c r="V37" s="83" t="s">
        <v>243</v>
      </c>
      <c r="W37" s="201"/>
      <c r="X37" s="201"/>
      <c r="Y37" s="84" t="s">
        <v>244</v>
      </c>
      <c r="Z37" s="201"/>
      <c r="AA37" s="201"/>
      <c r="AB37" s="14"/>
      <c r="AC37" s="13"/>
      <c r="AD37" s="13"/>
      <c r="AE37" s="81" t="s">
        <v>245</v>
      </c>
      <c r="AF37" s="15">
        <f>X37+AA37</f>
        <v>0</v>
      </c>
      <c r="AX37" s="27"/>
      <c r="AY37" s="30"/>
      <c r="AZ37" s="37"/>
      <c r="BA37" s="38"/>
      <c r="BB37" s="38"/>
      <c r="BC37" s="38"/>
      <c r="BD37" s="38"/>
      <c r="BE37" s="38"/>
      <c r="BF37" s="38"/>
      <c r="BG37" s="38"/>
      <c r="BH37" s="39"/>
      <c r="BI37" s="16"/>
      <c r="BJ37" s="28"/>
      <c r="BK37" s="16"/>
      <c r="BL37" s="17"/>
    </row>
    <row r="38" spans="2:64">
      <c r="R38" s="18" t="s">
        <v>3</v>
      </c>
      <c r="S38" s="19" t="s">
        <v>4</v>
      </c>
      <c r="T38" s="20" t="s">
        <v>5</v>
      </c>
      <c r="U38" s="20" t="s">
        <v>6</v>
      </c>
      <c r="V38" s="20" t="s">
        <v>7</v>
      </c>
      <c r="W38" s="20" t="s">
        <v>8</v>
      </c>
      <c r="X38" s="20" t="s">
        <v>9</v>
      </c>
      <c r="Y38" s="20" t="s">
        <v>10</v>
      </c>
      <c r="Z38" s="20" t="s">
        <v>11</v>
      </c>
      <c r="AA38" s="20" t="s">
        <v>12</v>
      </c>
      <c r="AB38" s="20" t="s">
        <v>13</v>
      </c>
      <c r="AC38" s="21" t="s">
        <v>14</v>
      </c>
      <c r="AD38" s="19" t="s">
        <v>15</v>
      </c>
      <c r="AE38" s="22" t="s">
        <v>16</v>
      </c>
      <c r="AF38" s="23"/>
    </row>
    <row r="39" spans="2:64">
      <c r="R39" s="24">
        <v>2</v>
      </c>
      <c r="S39" s="3" t="s">
        <v>252</v>
      </c>
      <c r="T39" s="25">
        <v>5</v>
      </c>
      <c r="U39" s="25">
        <v>4</v>
      </c>
      <c r="V39" s="25">
        <v>4</v>
      </c>
      <c r="W39" s="25">
        <v>4</v>
      </c>
      <c r="X39" s="25">
        <v>1</v>
      </c>
      <c r="Y39" s="25">
        <v>4</v>
      </c>
      <c r="Z39" s="25">
        <v>2</v>
      </c>
      <c r="AA39" s="25">
        <v>9</v>
      </c>
      <c r="AB39" s="25" t="s">
        <v>173</v>
      </c>
      <c r="AC39" s="26">
        <v>32</v>
      </c>
      <c r="AD39" s="3">
        <f>R39*AC39</f>
        <v>64</v>
      </c>
      <c r="AE39" s="60" t="s">
        <v>131</v>
      </c>
      <c r="AF39" s="15"/>
    </row>
    <row r="40" spans="2:64">
      <c r="R40" s="24">
        <v>1</v>
      </c>
      <c r="S40" s="3" t="s">
        <v>253</v>
      </c>
      <c r="T40" s="25">
        <v>5</v>
      </c>
      <c r="U40" s="25">
        <v>4</v>
      </c>
      <c r="V40" s="25">
        <v>4</v>
      </c>
      <c r="W40" s="25">
        <v>4</v>
      </c>
      <c r="X40" s="25">
        <v>2</v>
      </c>
      <c r="Y40" s="25">
        <v>4</v>
      </c>
      <c r="Z40" s="25">
        <v>3</v>
      </c>
      <c r="AA40" s="25">
        <v>10</v>
      </c>
      <c r="AB40" s="25" t="s">
        <v>173</v>
      </c>
      <c r="AC40" s="26">
        <f>100-64</f>
        <v>36</v>
      </c>
      <c r="AD40" s="3">
        <f>R40*AC40</f>
        <v>36</v>
      </c>
      <c r="AE40" s="60" t="s">
        <v>131</v>
      </c>
      <c r="AF40" s="15"/>
    </row>
    <row r="41" spans="2:64" ht="13.8" thickBot="1">
      <c r="R41" s="27"/>
      <c r="S41" s="28"/>
      <c r="T41" s="29"/>
      <c r="U41" s="29"/>
      <c r="V41" s="29"/>
      <c r="W41" s="29"/>
      <c r="X41" s="29"/>
      <c r="Y41" s="29"/>
      <c r="Z41" s="29"/>
      <c r="AA41" s="29"/>
      <c r="AB41" s="29"/>
      <c r="AC41" s="30"/>
      <c r="AD41" s="28"/>
      <c r="AE41" s="16"/>
      <c r="AF41" s="17"/>
    </row>
    <row r="42" spans="2:64">
      <c r="R42" s="18" t="s">
        <v>3</v>
      </c>
      <c r="S42" s="31" t="s">
        <v>21</v>
      </c>
      <c r="T42" s="231" t="s">
        <v>22</v>
      </c>
      <c r="U42" s="232"/>
      <c r="V42" s="233"/>
      <c r="W42" s="231" t="s">
        <v>23</v>
      </c>
      <c r="X42" s="233"/>
      <c r="Y42" s="231" t="s">
        <v>24</v>
      </c>
      <c r="Z42" s="233"/>
      <c r="AA42" s="231" t="s">
        <v>25</v>
      </c>
      <c r="AB42" s="233"/>
      <c r="AC42" s="21" t="s">
        <v>14</v>
      </c>
      <c r="AD42" s="19" t="s">
        <v>15</v>
      </c>
      <c r="AE42" s="32" t="s">
        <v>16</v>
      </c>
      <c r="AF42" s="33"/>
    </row>
    <row r="43" spans="2:64">
      <c r="R43" s="24">
        <v>2</v>
      </c>
      <c r="S43" s="3" t="s">
        <v>261</v>
      </c>
      <c r="T43" s="226" t="s">
        <v>180</v>
      </c>
      <c r="U43" s="227"/>
      <c r="V43" s="228"/>
      <c r="W43" s="226">
        <v>4</v>
      </c>
      <c r="X43" s="228"/>
      <c r="Y43" s="226">
        <v>5</v>
      </c>
      <c r="Z43" s="228"/>
      <c r="AA43" s="226" t="s">
        <v>181</v>
      </c>
      <c r="AB43" s="228"/>
      <c r="AC43" s="26"/>
      <c r="AD43" s="3"/>
      <c r="AE43" s="13" t="s">
        <v>259</v>
      </c>
      <c r="AF43" s="15"/>
    </row>
    <row r="44" spans="2:64">
      <c r="R44" s="24">
        <v>1</v>
      </c>
      <c r="S44" s="3" t="s">
        <v>262</v>
      </c>
      <c r="T44" s="229" t="s">
        <v>31</v>
      </c>
      <c r="U44" s="237"/>
      <c r="V44" s="230"/>
      <c r="W44" s="229" t="s">
        <v>33</v>
      </c>
      <c r="X44" s="230"/>
      <c r="Y44" s="229" t="s">
        <v>32</v>
      </c>
      <c r="Z44" s="230"/>
      <c r="AA44" s="229" t="s">
        <v>31</v>
      </c>
      <c r="AB44" s="230"/>
      <c r="AC44" s="26"/>
      <c r="AD44" s="3"/>
      <c r="AE44" s="13" t="s">
        <v>211</v>
      </c>
      <c r="AF44" s="15"/>
    </row>
    <row r="45" spans="2:64">
      <c r="R45" s="24">
        <v>1</v>
      </c>
      <c r="S45" s="3" t="s">
        <v>39</v>
      </c>
      <c r="T45" s="229" t="s">
        <v>31</v>
      </c>
      <c r="U45" s="237"/>
      <c r="V45" s="230"/>
      <c r="W45" s="229" t="s">
        <v>189</v>
      </c>
      <c r="X45" s="230"/>
      <c r="Y45" s="229" t="s">
        <v>32</v>
      </c>
      <c r="Z45" s="230"/>
      <c r="AA45" s="229" t="s">
        <v>31</v>
      </c>
      <c r="AB45" s="230"/>
      <c r="AC45" s="26">
        <v>10</v>
      </c>
      <c r="AD45" s="3">
        <f>R45*AC45</f>
        <v>10</v>
      </c>
      <c r="AE45" s="13" t="s">
        <v>190</v>
      </c>
      <c r="AF45" s="15"/>
    </row>
    <row r="46" spans="2:64">
      <c r="R46" s="24">
        <v>1</v>
      </c>
      <c r="S46" s="3" t="s">
        <v>255</v>
      </c>
      <c r="T46" s="229" t="s">
        <v>31</v>
      </c>
      <c r="U46" s="237"/>
      <c r="V46" s="230"/>
      <c r="W46" s="229" t="s">
        <v>189</v>
      </c>
      <c r="X46" s="230"/>
      <c r="Y46" s="229" t="s">
        <v>32</v>
      </c>
      <c r="Z46" s="230"/>
      <c r="AA46" s="229" t="s">
        <v>31</v>
      </c>
      <c r="AB46" s="230"/>
      <c r="AC46" s="26">
        <v>15</v>
      </c>
      <c r="AD46" s="3">
        <f>R46*AC46</f>
        <v>15</v>
      </c>
      <c r="AE46" s="13" t="s">
        <v>256</v>
      </c>
      <c r="AF46" s="15"/>
    </row>
    <row r="47" spans="2:64">
      <c r="R47" s="24">
        <v>1</v>
      </c>
      <c r="S47" s="3" t="s">
        <v>155</v>
      </c>
      <c r="T47" s="229" t="s">
        <v>180</v>
      </c>
      <c r="U47" s="237"/>
      <c r="V47" s="230"/>
      <c r="W47" s="229">
        <v>6</v>
      </c>
      <c r="X47" s="230"/>
      <c r="Y47" s="229">
        <v>4</v>
      </c>
      <c r="Z47" s="230"/>
      <c r="AA47" s="229" t="s">
        <v>191</v>
      </c>
      <c r="AB47" s="230"/>
      <c r="AC47" s="26">
        <v>25</v>
      </c>
      <c r="AD47" s="3">
        <f>R47*AC47</f>
        <v>25</v>
      </c>
      <c r="AE47" s="13" t="s">
        <v>192</v>
      </c>
      <c r="AF47" s="15"/>
    </row>
    <row r="48" spans="2:64" ht="13.8" thickBot="1">
      <c r="R48" s="24"/>
      <c r="S48" s="3"/>
      <c r="T48" s="234"/>
      <c r="U48" s="235"/>
      <c r="V48" s="236"/>
      <c r="W48" s="229"/>
      <c r="X48" s="230"/>
      <c r="Y48" s="229"/>
      <c r="Z48" s="230"/>
      <c r="AA48" s="229"/>
      <c r="AB48" s="230"/>
      <c r="AC48" s="26"/>
      <c r="AD48" s="3"/>
      <c r="AE48" s="13"/>
      <c r="AF48" s="15"/>
    </row>
    <row r="49" spans="18:32">
      <c r="R49" s="18" t="s">
        <v>3</v>
      </c>
      <c r="S49" s="35" t="s">
        <v>27</v>
      </c>
      <c r="T49" s="35" t="s">
        <v>26</v>
      </c>
      <c r="U49" s="32"/>
      <c r="V49" s="202"/>
      <c r="W49" s="32"/>
      <c r="X49" s="202"/>
      <c r="Y49" s="32"/>
      <c r="Z49" s="202"/>
      <c r="AA49" s="32"/>
      <c r="AB49" s="36"/>
      <c r="AC49" s="22" t="s">
        <v>14</v>
      </c>
      <c r="AD49" s="19" t="s">
        <v>15</v>
      </c>
      <c r="AE49" s="32" t="s">
        <v>16</v>
      </c>
      <c r="AF49" s="33"/>
    </row>
    <row r="50" spans="18:32">
      <c r="R50" s="24"/>
      <c r="S50" s="40" t="s">
        <v>186</v>
      </c>
      <c r="T50" s="40" t="s">
        <v>319</v>
      </c>
      <c r="U50" s="41"/>
      <c r="V50" s="41"/>
      <c r="W50" s="41"/>
      <c r="X50" s="41"/>
      <c r="Y50" s="41"/>
      <c r="Z50" s="41"/>
      <c r="AA50" s="41"/>
      <c r="AB50" s="42"/>
      <c r="AC50" s="13"/>
      <c r="AD50" s="3"/>
      <c r="AE50" s="13"/>
      <c r="AF50" s="15"/>
    </row>
    <row r="51" spans="18:32">
      <c r="R51" s="24"/>
      <c r="S51" s="40" t="s">
        <v>246</v>
      </c>
      <c r="T51" s="241" t="s">
        <v>320</v>
      </c>
      <c r="U51" s="242"/>
      <c r="V51" s="242"/>
      <c r="W51" s="242"/>
      <c r="X51" s="242"/>
      <c r="Y51" s="242"/>
      <c r="Z51" s="242"/>
      <c r="AA51" s="242"/>
      <c r="AB51" s="243"/>
      <c r="AC51" s="13"/>
      <c r="AD51" s="3"/>
      <c r="AE51" s="13"/>
      <c r="AF51" s="15"/>
    </row>
    <row r="52" spans="18:32">
      <c r="R52" s="24"/>
      <c r="S52" s="40"/>
      <c r="T52" s="241"/>
      <c r="U52" s="242"/>
      <c r="V52" s="242"/>
      <c r="W52" s="242"/>
      <c r="X52" s="242"/>
      <c r="Y52" s="242"/>
      <c r="Z52" s="242"/>
      <c r="AA52" s="242"/>
      <c r="AB52" s="243"/>
      <c r="AC52" s="13"/>
      <c r="AD52" s="3"/>
      <c r="AE52" s="13"/>
      <c r="AF52" s="15"/>
    </row>
    <row r="53" spans="18:32">
      <c r="R53" s="24"/>
      <c r="S53" s="40"/>
      <c r="T53" s="241"/>
      <c r="U53" s="242"/>
      <c r="V53" s="242"/>
      <c r="W53" s="242"/>
      <c r="X53" s="242"/>
      <c r="Y53" s="242"/>
      <c r="Z53" s="242"/>
      <c r="AA53" s="242"/>
      <c r="AB53" s="243"/>
      <c r="AC53" s="13"/>
      <c r="AD53" s="3"/>
      <c r="AE53" s="13"/>
      <c r="AF53" s="15"/>
    </row>
    <row r="54" spans="18:32">
      <c r="R54" s="24"/>
      <c r="S54" s="40"/>
      <c r="T54" s="241"/>
      <c r="U54" s="242"/>
      <c r="V54" s="242"/>
      <c r="W54" s="242"/>
      <c r="X54" s="242"/>
      <c r="Y54" s="242"/>
      <c r="Z54" s="242"/>
      <c r="AA54" s="242"/>
      <c r="AB54" s="243"/>
      <c r="AC54" s="13"/>
      <c r="AD54" s="3"/>
      <c r="AE54" s="13"/>
      <c r="AF54" s="15"/>
    </row>
    <row r="55" spans="18:32">
      <c r="R55" s="24"/>
      <c r="S55" s="83" t="s">
        <v>549</v>
      </c>
      <c r="T55" s="40"/>
      <c r="U55" s="41"/>
      <c r="V55" s="41"/>
      <c r="W55" s="41"/>
      <c r="X55" s="41"/>
      <c r="Y55" s="41"/>
      <c r="Z55" s="41"/>
      <c r="AA55" s="41"/>
      <c r="AB55" s="42"/>
      <c r="AC55" s="13"/>
      <c r="AD55" s="3"/>
      <c r="AE55" s="13"/>
      <c r="AF55" s="15"/>
    </row>
    <row r="56" spans="18:32">
      <c r="R56" s="24"/>
      <c r="S56" s="62" t="s">
        <v>353</v>
      </c>
      <c r="T56" s="238" t="s">
        <v>529</v>
      </c>
      <c r="U56" s="239"/>
      <c r="V56" s="239"/>
      <c r="W56" s="239"/>
      <c r="X56" s="239"/>
      <c r="Y56" s="239"/>
      <c r="Z56" s="239"/>
      <c r="AA56" s="239"/>
      <c r="AB56" s="240"/>
      <c r="AC56" s="13"/>
      <c r="AD56" s="3"/>
      <c r="AE56" s="13"/>
      <c r="AF56" s="15"/>
    </row>
    <row r="57" spans="18:32">
      <c r="R57" s="24"/>
      <c r="S57" s="62"/>
      <c r="T57" s="238"/>
      <c r="U57" s="239"/>
      <c r="V57" s="239"/>
      <c r="W57" s="239"/>
      <c r="X57" s="239"/>
      <c r="Y57" s="239"/>
      <c r="Z57" s="239"/>
      <c r="AA57" s="239"/>
      <c r="AB57" s="240"/>
      <c r="AC57" s="13"/>
      <c r="AD57" s="3"/>
      <c r="AE57" s="13"/>
      <c r="AF57" s="15"/>
    </row>
    <row r="58" spans="18:32">
      <c r="R58" s="24"/>
      <c r="S58" s="62"/>
      <c r="T58" s="238"/>
      <c r="U58" s="239"/>
      <c r="V58" s="239"/>
      <c r="W58" s="239"/>
      <c r="X58" s="239"/>
      <c r="Y58" s="239"/>
      <c r="Z58" s="239"/>
      <c r="AA58" s="239"/>
      <c r="AB58" s="240"/>
      <c r="AC58" s="13"/>
      <c r="AD58" s="3"/>
      <c r="AE58" s="13"/>
      <c r="AF58" s="15"/>
    </row>
    <row r="59" spans="18:32">
      <c r="R59" s="24"/>
      <c r="S59" s="62" t="s">
        <v>354</v>
      </c>
      <c r="T59" s="238" t="s">
        <v>541</v>
      </c>
      <c r="U59" s="239"/>
      <c r="V59" s="239"/>
      <c r="W59" s="239"/>
      <c r="X59" s="239"/>
      <c r="Y59" s="239"/>
      <c r="Z59" s="239"/>
      <c r="AA59" s="239"/>
      <c r="AB59" s="240"/>
      <c r="AC59" s="13"/>
      <c r="AD59" s="3"/>
      <c r="AE59" s="13"/>
      <c r="AF59" s="15"/>
    </row>
    <row r="60" spans="18:32">
      <c r="R60" s="24"/>
      <c r="S60" s="62"/>
      <c r="T60" s="238"/>
      <c r="U60" s="239"/>
      <c r="V60" s="239"/>
      <c r="W60" s="239"/>
      <c r="X60" s="239"/>
      <c r="Y60" s="239"/>
      <c r="Z60" s="239"/>
      <c r="AA60" s="239"/>
      <c r="AB60" s="240"/>
      <c r="AC60" s="13"/>
      <c r="AD60" s="3"/>
      <c r="AE60" s="13"/>
      <c r="AF60" s="15"/>
    </row>
    <row r="61" spans="18:32">
      <c r="R61" s="24"/>
      <c r="S61" s="62" t="s">
        <v>355</v>
      </c>
      <c r="T61" s="238" t="s">
        <v>530</v>
      </c>
      <c r="U61" s="239"/>
      <c r="V61" s="239"/>
      <c r="W61" s="239"/>
      <c r="X61" s="239"/>
      <c r="Y61" s="239"/>
      <c r="Z61" s="239"/>
      <c r="AA61" s="239"/>
      <c r="AB61" s="240"/>
      <c r="AC61" s="13"/>
      <c r="AD61" s="3"/>
      <c r="AE61" s="13"/>
      <c r="AF61" s="15"/>
    </row>
    <row r="62" spans="18:32">
      <c r="R62" s="24"/>
      <c r="S62" s="62"/>
      <c r="T62" s="238"/>
      <c r="U62" s="239"/>
      <c r="V62" s="239"/>
      <c r="W62" s="239"/>
      <c r="X62" s="239"/>
      <c r="Y62" s="239"/>
      <c r="Z62" s="239"/>
      <c r="AA62" s="239"/>
      <c r="AB62" s="240"/>
      <c r="AC62" s="13"/>
      <c r="AD62" s="3"/>
      <c r="AE62" s="13"/>
      <c r="AF62" s="15"/>
    </row>
    <row r="63" spans="18:32">
      <c r="R63" s="24"/>
      <c r="S63" s="62"/>
      <c r="T63" s="238"/>
      <c r="U63" s="239"/>
      <c r="V63" s="239"/>
      <c r="W63" s="239"/>
      <c r="X63" s="239"/>
      <c r="Y63" s="239"/>
      <c r="Z63" s="239"/>
      <c r="AA63" s="239"/>
      <c r="AB63" s="240"/>
      <c r="AC63" s="13"/>
      <c r="AD63" s="3"/>
      <c r="AE63" s="13"/>
      <c r="AF63" s="15"/>
    </row>
    <row r="64" spans="18:32">
      <c r="R64" s="24"/>
      <c r="S64" s="62" t="s">
        <v>356</v>
      </c>
      <c r="T64" s="238" t="s">
        <v>531</v>
      </c>
      <c r="U64" s="239"/>
      <c r="V64" s="239"/>
      <c r="W64" s="239"/>
      <c r="X64" s="239"/>
      <c r="Y64" s="239"/>
      <c r="Z64" s="239"/>
      <c r="AA64" s="239"/>
      <c r="AB64" s="240"/>
      <c r="AC64" s="13"/>
      <c r="AD64" s="3"/>
      <c r="AE64" s="13"/>
      <c r="AF64" s="15"/>
    </row>
    <row r="65" spans="18:32">
      <c r="R65" s="24"/>
      <c r="S65" s="62"/>
      <c r="T65" s="238"/>
      <c r="U65" s="239"/>
      <c r="V65" s="239"/>
      <c r="W65" s="239"/>
      <c r="X65" s="239"/>
      <c r="Y65" s="239"/>
      <c r="Z65" s="239"/>
      <c r="AA65" s="239"/>
      <c r="AB65" s="240"/>
      <c r="AC65" s="13"/>
      <c r="AD65" s="3"/>
      <c r="AE65" s="13"/>
      <c r="AF65" s="15"/>
    </row>
    <row r="66" spans="18:32" ht="13.8" thickBot="1">
      <c r="R66" s="27"/>
      <c r="S66" s="30"/>
      <c r="T66" s="37"/>
      <c r="U66" s="38"/>
      <c r="V66" s="38"/>
      <c r="W66" s="38"/>
      <c r="X66" s="38"/>
      <c r="Y66" s="38"/>
      <c r="Z66" s="38"/>
      <c r="AA66" s="38"/>
      <c r="AB66" s="39"/>
      <c r="AC66" s="16"/>
      <c r="AD66" s="28"/>
      <c r="AE66" s="16"/>
      <c r="AF66" s="17"/>
    </row>
  </sheetData>
  <mergeCells count="161">
    <mergeCell ref="T56:AB58"/>
    <mergeCell ref="T59:AB60"/>
    <mergeCell ref="T61:AB63"/>
    <mergeCell ref="T64:AB65"/>
    <mergeCell ref="T47:V47"/>
    <mergeCell ref="W47:X47"/>
    <mergeCell ref="Y47:Z47"/>
    <mergeCell ref="AA47:AB47"/>
    <mergeCell ref="T48:V48"/>
    <mergeCell ref="W48:X48"/>
    <mergeCell ref="Y48:Z48"/>
    <mergeCell ref="AA48:AB48"/>
    <mergeCell ref="T51:AB54"/>
    <mergeCell ref="T44:V44"/>
    <mergeCell ref="W44:X44"/>
    <mergeCell ref="Y44:Z44"/>
    <mergeCell ref="AA44:AB44"/>
    <mergeCell ref="T45:V45"/>
    <mergeCell ref="W45:X45"/>
    <mergeCell ref="Y45:Z45"/>
    <mergeCell ref="AA45:AB45"/>
    <mergeCell ref="T46:V46"/>
    <mergeCell ref="W46:X46"/>
    <mergeCell ref="Y46:Z46"/>
    <mergeCell ref="AA46:AB46"/>
    <mergeCell ref="S36:U36"/>
    <mergeCell ref="T42:V42"/>
    <mergeCell ref="W42:X42"/>
    <mergeCell ref="Y42:Z42"/>
    <mergeCell ref="AA42:AB42"/>
    <mergeCell ref="T43:V43"/>
    <mergeCell ref="W43:X43"/>
    <mergeCell ref="Y43:Z43"/>
    <mergeCell ref="AA43:AB43"/>
    <mergeCell ref="AA14:AB14"/>
    <mergeCell ref="T15:V15"/>
    <mergeCell ref="D26:L28"/>
    <mergeCell ref="D29:L30"/>
    <mergeCell ref="D31:L33"/>
    <mergeCell ref="D34:L35"/>
    <mergeCell ref="T26:AB27"/>
    <mergeCell ref="T28:AB30"/>
    <mergeCell ref="T31:AB32"/>
    <mergeCell ref="T19:AB22"/>
    <mergeCell ref="W15:X15"/>
    <mergeCell ref="Y15:Z15"/>
    <mergeCell ref="AA15:AB15"/>
    <mergeCell ref="T16:V16"/>
    <mergeCell ref="W16:X16"/>
    <mergeCell ref="Y16:Z16"/>
    <mergeCell ref="AA16:AB16"/>
    <mergeCell ref="D18:L22"/>
    <mergeCell ref="T11:V11"/>
    <mergeCell ref="W11:X11"/>
    <mergeCell ref="Y11:Z11"/>
    <mergeCell ref="AA11:AB11"/>
    <mergeCell ref="AJ34:AR35"/>
    <mergeCell ref="T12:V12"/>
    <mergeCell ref="W12:X12"/>
    <mergeCell ref="Y12:Z12"/>
    <mergeCell ref="AA12:AB12"/>
    <mergeCell ref="AJ30:AR32"/>
    <mergeCell ref="AM11:AN11"/>
    <mergeCell ref="AO11:AP11"/>
    <mergeCell ref="AQ11:AR11"/>
    <mergeCell ref="AJ12:AL12"/>
    <mergeCell ref="AM12:AN12"/>
    <mergeCell ref="AO12:AP12"/>
    <mergeCell ref="AQ12:AR12"/>
    <mergeCell ref="T13:V13"/>
    <mergeCell ref="W13:X13"/>
    <mergeCell ref="Y13:Z13"/>
    <mergeCell ref="AA13:AB13"/>
    <mergeCell ref="T14:V14"/>
    <mergeCell ref="W14:X14"/>
    <mergeCell ref="Y14:Z14"/>
    <mergeCell ref="T10:V10"/>
    <mergeCell ref="W10:X10"/>
    <mergeCell ref="Y10:Z10"/>
    <mergeCell ref="AA10:AB10"/>
    <mergeCell ref="S4:U4"/>
    <mergeCell ref="AJ27:AR28"/>
    <mergeCell ref="AJ24:AR26"/>
    <mergeCell ref="AJ16:AL16"/>
    <mergeCell ref="AM16:AN16"/>
    <mergeCell ref="AO16:AP16"/>
    <mergeCell ref="AQ16:AR16"/>
    <mergeCell ref="AJ19:AR22"/>
    <mergeCell ref="AQ14:AR14"/>
    <mergeCell ref="AJ15:AL15"/>
    <mergeCell ref="AM15:AN15"/>
    <mergeCell ref="AO15:AP15"/>
    <mergeCell ref="AQ15:AR15"/>
    <mergeCell ref="AJ13:AL13"/>
    <mergeCell ref="AM13:AN13"/>
    <mergeCell ref="AO13:AP13"/>
    <mergeCell ref="AQ13:AR13"/>
    <mergeCell ref="AJ14:AL14"/>
    <mergeCell ref="AM14:AN14"/>
    <mergeCell ref="AO14:AP14"/>
    <mergeCell ref="AO10:AP10"/>
    <mergeCell ref="AQ10:AR10"/>
    <mergeCell ref="AJ11:AL11"/>
    <mergeCell ref="AI4:AK4"/>
    <mergeCell ref="AZ33:BH34"/>
    <mergeCell ref="AZ30:BH32"/>
    <mergeCell ref="AZ28:BH29"/>
    <mergeCell ref="AZ25:BH27"/>
    <mergeCell ref="AZ20:BH23"/>
    <mergeCell ref="BG16:BH16"/>
    <mergeCell ref="AZ16:BB16"/>
    <mergeCell ref="BC16:BD16"/>
    <mergeCell ref="BE16:BF16"/>
    <mergeCell ref="AZ15:BB15"/>
    <mergeCell ref="BC15:BD15"/>
    <mergeCell ref="BE15:BF15"/>
    <mergeCell ref="BG15:BH15"/>
    <mergeCell ref="BC14:BD14"/>
    <mergeCell ref="BE14:BF14"/>
    <mergeCell ref="BG14:BH14"/>
    <mergeCell ref="AZ14:BB14"/>
    <mergeCell ref="BE13:BF13"/>
    <mergeCell ref="BG13:BH13"/>
    <mergeCell ref="AZ13:BB13"/>
    <mergeCell ref="BC13:BD13"/>
    <mergeCell ref="D13:F13"/>
    <mergeCell ref="G13:H13"/>
    <mergeCell ref="I13:J13"/>
    <mergeCell ref="K13:L13"/>
    <mergeCell ref="AZ12:BB12"/>
    <mergeCell ref="BC12:BD12"/>
    <mergeCell ref="BE12:BF12"/>
    <mergeCell ref="BG12:BH12"/>
    <mergeCell ref="D12:F12"/>
    <mergeCell ref="G12:H12"/>
    <mergeCell ref="I12:J12"/>
    <mergeCell ref="K12:L12"/>
    <mergeCell ref="C4:E4"/>
    <mergeCell ref="AY4:BA4"/>
    <mergeCell ref="B2:P2"/>
    <mergeCell ref="R2:AF2"/>
    <mergeCell ref="AH2:AV2"/>
    <mergeCell ref="AX2:BL2"/>
    <mergeCell ref="AZ11:BB11"/>
    <mergeCell ref="BC11:BD11"/>
    <mergeCell ref="BE11:BF11"/>
    <mergeCell ref="BG11:BH11"/>
    <mergeCell ref="D11:F11"/>
    <mergeCell ref="G11:H11"/>
    <mergeCell ref="I11:J11"/>
    <mergeCell ref="K11:L11"/>
    <mergeCell ref="AZ10:BB10"/>
    <mergeCell ref="BC10:BD10"/>
    <mergeCell ref="BE10:BF10"/>
    <mergeCell ref="BG10:BH10"/>
    <mergeCell ref="D10:F10"/>
    <mergeCell ref="G10:H10"/>
    <mergeCell ref="I10:J10"/>
    <mergeCell ref="K10:L10"/>
    <mergeCell ref="AJ10:AL10"/>
    <mergeCell ref="AM10:AN10"/>
  </mergeCells>
  <conditionalFormatting sqref="D3">
    <cfRule type="cellIs" dxfId="3" priority="1" operator="greaterThan">
      <formula>0</formula>
    </cfRule>
  </conditionalFormatting>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sheetPr>
    <pageSetUpPr fitToPage="1"/>
  </sheetPr>
  <dimension ref="A1:AB35"/>
  <sheetViews>
    <sheetView zoomScaleNormal="100" workbookViewId="0">
      <selection activeCell="A16" sqref="A1:AC16"/>
    </sheetView>
  </sheetViews>
  <sheetFormatPr defaultColWidth="5.5546875" defaultRowHeight="30" customHeight="1"/>
  <cols>
    <col min="1" max="1" width="5.5546875" style="55"/>
    <col min="2" max="2" width="5.5546875" style="56" customWidth="1"/>
    <col min="3" max="3" width="5.5546875" style="55"/>
    <col min="4" max="15" width="5.5546875" style="56"/>
    <col min="16" max="28" width="5.5546875" style="57"/>
    <col min="29" max="16384" width="5.5546875" style="56"/>
  </cols>
  <sheetData>
    <row r="1" spans="1:28" s="119" customFormat="1" ht="30" customHeight="1">
      <c r="A1" s="126"/>
      <c r="P1" s="112"/>
      <c r="Q1" s="112"/>
      <c r="R1" s="112"/>
      <c r="S1" s="112"/>
      <c r="T1" s="112"/>
      <c r="U1" s="112"/>
      <c r="V1" s="112"/>
      <c r="W1" s="112"/>
      <c r="X1" s="112"/>
      <c r="Y1" s="112"/>
      <c r="Z1" s="112"/>
      <c r="AA1" s="112"/>
      <c r="AB1" s="112"/>
    </row>
    <row r="2" spans="1:28" ht="30" customHeight="1">
      <c r="B2" s="301" t="s">
        <v>672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3"/>
    </row>
    <row r="3" spans="1:28" ht="30" customHeight="1">
      <c r="B3" s="55"/>
      <c r="C3" s="56"/>
      <c r="M3" s="119">
        <f>G4+N4+U4+AB4</f>
        <v>1000</v>
      </c>
      <c r="N3" s="126" t="s">
        <v>480</v>
      </c>
      <c r="O3" s="119"/>
      <c r="P3" s="119">
        <f>G5+N5+U5+AB5+(ROUNDDOWN((M3/1000),0))</f>
        <v>0</v>
      </c>
      <c r="Q3" s="119" t="s">
        <v>507</v>
      </c>
      <c r="AA3" s="58"/>
      <c r="AB3" s="58"/>
    </row>
    <row r="4" spans="1:28" ht="30" customHeight="1">
      <c r="B4" s="246" t="s">
        <v>41</v>
      </c>
      <c r="C4" s="247"/>
      <c r="D4" s="247"/>
      <c r="E4" s="247"/>
      <c r="F4" s="248"/>
      <c r="G4" s="111">
        <f>G7</f>
        <v>170</v>
      </c>
      <c r="I4" s="246" t="s">
        <v>42</v>
      </c>
      <c r="J4" s="247"/>
      <c r="K4" s="247"/>
      <c r="L4" s="247"/>
      <c r="M4" s="248"/>
      <c r="N4" s="111">
        <f>N7+N10</f>
        <v>465</v>
      </c>
      <c r="P4" s="249" t="s">
        <v>43</v>
      </c>
      <c r="Q4" s="250"/>
      <c r="R4" s="250"/>
      <c r="S4" s="250"/>
      <c r="T4" s="251"/>
      <c r="U4" s="111">
        <f>U7</f>
        <v>185</v>
      </c>
      <c r="V4" s="56"/>
      <c r="W4" s="249" t="s">
        <v>44</v>
      </c>
      <c r="X4" s="250"/>
      <c r="Y4" s="250"/>
      <c r="Z4" s="250"/>
      <c r="AA4" s="251"/>
      <c r="AB4" s="111">
        <f>AB7</f>
        <v>180</v>
      </c>
    </row>
    <row r="5" spans="1:28" ht="30" customHeight="1">
      <c r="B5" s="138"/>
      <c r="C5" s="138"/>
      <c r="D5" s="138"/>
      <c r="E5" s="138"/>
      <c r="F5" s="138"/>
      <c r="G5" s="114">
        <f>G8</f>
        <v>0</v>
      </c>
      <c r="I5" s="138"/>
      <c r="J5" s="138"/>
      <c r="K5" s="138"/>
      <c r="L5" s="138"/>
      <c r="M5" s="138"/>
      <c r="N5" s="114">
        <f>N8+N11</f>
        <v>-1</v>
      </c>
      <c r="P5" s="59"/>
      <c r="Q5" s="59"/>
      <c r="R5" s="59"/>
      <c r="S5" s="59"/>
      <c r="T5" s="59"/>
      <c r="U5" s="114">
        <f>U8</f>
        <v>1</v>
      </c>
      <c r="V5" s="56"/>
      <c r="W5" s="59"/>
      <c r="X5" s="59"/>
      <c r="Y5" s="59"/>
      <c r="Z5" s="59"/>
      <c r="AA5" s="59"/>
      <c r="AB5" s="114">
        <f>AB8</f>
        <v>-1</v>
      </c>
    </row>
    <row r="6" spans="1:28" ht="30" customHeight="1">
      <c r="B6" s="55"/>
      <c r="C6" s="56"/>
      <c r="W6" s="58"/>
    </row>
    <row r="7" spans="1:28" s="112" customFormat="1" ht="30" customHeight="1">
      <c r="A7" s="110"/>
      <c r="B7" s="252" t="s">
        <v>612</v>
      </c>
      <c r="C7" s="253"/>
      <c r="D7" s="253"/>
      <c r="E7" s="253"/>
      <c r="F7" s="254"/>
      <c r="G7" s="111">
        <f>'AOTE Army'!P4</f>
        <v>170</v>
      </c>
      <c r="I7" s="245" t="s">
        <v>558</v>
      </c>
      <c r="J7" s="245"/>
      <c r="K7" s="245"/>
      <c r="L7" s="245"/>
      <c r="M7" s="245"/>
      <c r="N7" s="111">
        <v>150</v>
      </c>
      <c r="P7" s="261" t="s">
        <v>603</v>
      </c>
      <c r="Q7" s="262"/>
      <c r="R7" s="262"/>
      <c r="S7" s="262"/>
      <c r="T7" s="263"/>
      <c r="U7" s="111">
        <v>185</v>
      </c>
      <c r="W7" s="245" t="s">
        <v>521</v>
      </c>
      <c r="X7" s="245"/>
      <c r="Y7" s="245"/>
      <c r="Z7" s="245"/>
      <c r="AA7" s="245"/>
      <c r="AB7" s="111">
        <v>180</v>
      </c>
    </row>
    <row r="8" spans="1:28" s="112" customFormat="1" ht="30" customHeight="1">
      <c r="A8" s="110"/>
      <c r="B8" s="307"/>
      <c r="C8" s="308"/>
      <c r="D8" s="308"/>
      <c r="E8" s="308"/>
      <c r="F8" s="309"/>
      <c r="G8" s="114">
        <v>0</v>
      </c>
      <c r="I8" s="119"/>
      <c r="J8" s="215" t="s">
        <v>511</v>
      </c>
      <c r="K8" s="215" t="s">
        <v>666</v>
      </c>
      <c r="L8" s="215" t="s">
        <v>513</v>
      </c>
      <c r="M8" s="119"/>
      <c r="N8" s="114">
        <f>'AOTE Army'!AF5</f>
        <v>0</v>
      </c>
      <c r="P8" s="212" t="s">
        <v>239</v>
      </c>
      <c r="Q8" s="115" t="s">
        <v>165</v>
      </c>
      <c r="R8" s="115" t="s">
        <v>168</v>
      </c>
      <c r="S8" s="115"/>
      <c r="T8" s="115"/>
      <c r="U8" s="114">
        <v>1</v>
      </c>
      <c r="W8" s="212" t="s">
        <v>239</v>
      </c>
      <c r="X8" s="212" t="s">
        <v>168</v>
      </c>
      <c r="Y8" s="212" t="s">
        <v>168</v>
      </c>
      <c r="Z8" s="212"/>
      <c r="AA8" s="212"/>
      <c r="AB8" s="114">
        <v>-1</v>
      </c>
    </row>
    <row r="9" spans="1:28" s="112" customFormat="1" ht="30" customHeight="1">
      <c r="A9" s="110"/>
      <c r="B9" s="310"/>
      <c r="C9" s="311"/>
      <c r="D9" s="311"/>
      <c r="E9" s="311"/>
      <c r="F9" s="312"/>
      <c r="P9" s="115"/>
      <c r="Q9" s="115"/>
      <c r="R9" s="115"/>
      <c r="S9" s="115"/>
      <c r="T9" s="115"/>
      <c r="AB9" s="116"/>
    </row>
    <row r="10" spans="1:28" s="112" customFormat="1" ht="30" customHeight="1">
      <c r="B10" s="119"/>
      <c r="C10" s="126"/>
      <c r="D10" s="119"/>
      <c r="I10" s="252" t="s">
        <v>484</v>
      </c>
      <c r="J10" s="253"/>
      <c r="K10" s="253"/>
      <c r="L10" s="253"/>
      <c r="M10" s="254"/>
      <c r="N10" s="111">
        <v>315</v>
      </c>
      <c r="P10" s="57"/>
      <c r="Q10" s="57"/>
      <c r="R10" s="57"/>
      <c r="S10" s="57"/>
      <c r="T10" s="57"/>
      <c r="U10" s="57"/>
      <c r="W10" s="57"/>
      <c r="X10" s="57"/>
      <c r="Y10" s="57"/>
      <c r="Z10" s="57"/>
      <c r="AA10" s="57"/>
      <c r="AB10" s="57"/>
    </row>
    <row r="11" spans="1:28" s="112" customFormat="1" ht="30" customHeight="1">
      <c r="B11" s="117"/>
      <c r="C11" s="118" t="s">
        <v>28</v>
      </c>
      <c r="D11" s="119"/>
      <c r="F11" s="111"/>
      <c r="G11" s="112" t="s">
        <v>480</v>
      </c>
      <c r="I11" s="142" t="s">
        <v>514</v>
      </c>
      <c r="J11" s="142" t="s">
        <v>483</v>
      </c>
      <c r="K11" s="142" t="s">
        <v>483</v>
      </c>
      <c r="L11" s="142" t="s">
        <v>483</v>
      </c>
      <c r="M11" s="142" t="s">
        <v>483</v>
      </c>
      <c r="N11" s="114">
        <f>'AOTE Army'!AF71</f>
        <v>-1</v>
      </c>
      <c r="P11" s="119"/>
      <c r="Q11" s="119"/>
      <c r="R11" s="119"/>
      <c r="S11" s="119"/>
      <c r="T11" s="119"/>
      <c r="U11" s="119"/>
      <c r="W11" s="57"/>
      <c r="X11" s="57"/>
      <c r="Y11" s="57"/>
      <c r="Z11" s="57"/>
      <c r="AA11" s="57"/>
      <c r="AB11" s="57"/>
    </row>
    <row r="12" spans="1:28" s="112" customFormat="1" ht="30" customHeight="1">
      <c r="B12" s="122"/>
      <c r="C12" s="118" t="s">
        <v>29</v>
      </c>
      <c r="D12" s="119"/>
      <c r="F12" s="114"/>
      <c r="G12" s="112" t="s">
        <v>481</v>
      </c>
      <c r="I12" s="142" t="s">
        <v>667</v>
      </c>
      <c r="J12" s="142" t="s">
        <v>667</v>
      </c>
      <c r="K12" s="142" t="s">
        <v>667</v>
      </c>
      <c r="L12" s="142" t="s">
        <v>667</v>
      </c>
      <c r="M12" s="119"/>
      <c r="P12" s="57"/>
      <c r="Q12" s="57"/>
      <c r="R12" s="57"/>
      <c r="S12" s="57"/>
      <c r="T12" s="57"/>
      <c r="U12" s="57"/>
      <c r="W12" s="57"/>
      <c r="X12" s="57"/>
      <c r="Y12" s="57"/>
      <c r="Z12" s="57"/>
      <c r="AA12" s="57"/>
      <c r="AB12" s="57"/>
    </row>
    <row r="13" spans="1:28" s="112" customFormat="1" ht="30" customHeight="1">
      <c r="B13" s="115"/>
      <c r="C13" s="118" t="s">
        <v>163</v>
      </c>
      <c r="I13" s="119"/>
      <c r="J13" s="119"/>
      <c r="K13" s="119"/>
      <c r="L13" s="119"/>
      <c r="M13" s="119"/>
      <c r="N13" s="119"/>
      <c r="P13" s="57"/>
      <c r="Q13" s="57"/>
      <c r="R13" s="57"/>
      <c r="S13" s="57"/>
      <c r="T13" s="57"/>
      <c r="U13" s="57"/>
      <c r="W13" s="57"/>
      <c r="X13" s="57"/>
      <c r="Y13" s="57"/>
      <c r="Z13" s="57"/>
      <c r="AA13" s="57"/>
      <c r="AB13" s="57"/>
    </row>
    <row r="14" spans="1:28" s="112" customFormat="1" ht="30" customHeight="1">
      <c r="B14" s="125"/>
      <c r="C14" s="118" t="s">
        <v>164</v>
      </c>
      <c r="F14" s="119"/>
      <c r="I14" s="119"/>
      <c r="J14" s="119"/>
      <c r="K14" s="119"/>
      <c r="L14" s="119"/>
      <c r="M14" s="119"/>
      <c r="N14" s="119"/>
      <c r="P14" s="57"/>
      <c r="Q14" s="57"/>
      <c r="R14" s="57"/>
      <c r="S14" s="57"/>
      <c r="T14" s="57"/>
      <c r="U14" s="57"/>
      <c r="W14" s="57"/>
      <c r="X14" s="57"/>
      <c r="Y14" s="57"/>
      <c r="Z14" s="57"/>
      <c r="AA14" s="57"/>
      <c r="AB14" s="57"/>
    </row>
    <row r="15" spans="1:28" s="112" customFormat="1" ht="30" customHeight="1">
      <c r="B15" s="121"/>
      <c r="C15" s="123" t="s">
        <v>368</v>
      </c>
      <c r="F15" s="119"/>
      <c r="I15" s="119"/>
      <c r="J15" s="119"/>
      <c r="K15" s="119"/>
      <c r="L15" s="119"/>
      <c r="M15" s="119"/>
      <c r="N15" s="119"/>
      <c r="P15" s="57"/>
      <c r="Q15" s="57"/>
      <c r="R15" s="57"/>
      <c r="S15" s="57"/>
      <c r="T15" s="57"/>
      <c r="U15" s="57"/>
      <c r="W15" s="57"/>
      <c r="X15" s="57"/>
      <c r="Y15" s="57"/>
      <c r="Z15" s="57"/>
      <c r="AA15" s="57"/>
      <c r="AB15" s="57"/>
    </row>
    <row r="16" spans="1:28" s="112" customFormat="1" ht="30" customHeight="1">
      <c r="F16" s="119"/>
      <c r="I16" s="119"/>
      <c r="J16" s="119"/>
      <c r="K16" s="119"/>
      <c r="L16" s="119"/>
      <c r="M16" s="119"/>
      <c r="N16" s="119"/>
      <c r="P16" s="57"/>
      <c r="Q16" s="57"/>
      <c r="R16" s="57"/>
      <c r="S16" s="57"/>
      <c r="T16" s="57"/>
      <c r="U16" s="57"/>
      <c r="W16" s="57"/>
      <c r="X16" s="57"/>
      <c r="Y16" s="57"/>
      <c r="Z16" s="57"/>
      <c r="AA16" s="57"/>
      <c r="AB16" s="57"/>
    </row>
    <row r="17" spans="1:28" s="112" customFormat="1" ht="30" customHeight="1">
      <c r="B17" s="119"/>
      <c r="C17" s="119"/>
      <c r="D17" s="119"/>
      <c r="E17" s="119"/>
      <c r="F17" s="119"/>
      <c r="I17" s="56"/>
      <c r="J17" s="56"/>
      <c r="K17" s="56"/>
      <c r="L17" s="56"/>
      <c r="M17" s="56"/>
      <c r="N17" s="56"/>
      <c r="P17" s="57"/>
      <c r="Q17" s="57"/>
      <c r="R17" s="57"/>
      <c r="S17" s="57"/>
      <c r="T17" s="57"/>
      <c r="U17" s="57"/>
      <c r="W17" s="57"/>
      <c r="X17" s="57"/>
      <c r="Y17" s="57"/>
      <c r="Z17" s="57"/>
      <c r="AA17" s="57"/>
      <c r="AB17" s="57"/>
    </row>
    <row r="18" spans="1:28" s="112" customFormat="1" ht="30" customHeight="1">
      <c r="B18" s="119"/>
      <c r="C18" s="126"/>
      <c r="D18" s="119"/>
      <c r="E18" s="119"/>
      <c r="F18" s="119"/>
      <c r="I18" s="56"/>
      <c r="J18" s="56"/>
      <c r="K18" s="56"/>
      <c r="L18" s="56"/>
      <c r="M18" s="56"/>
      <c r="N18" s="56"/>
      <c r="P18" s="57"/>
      <c r="Q18" s="57"/>
      <c r="R18" s="57"/>
      <c r="S18" s="57"/>
      <c r="T18" s="57"/>
      <c r="U18" s="57"/>
      <c r="W18" s="57"/>
      <c r="X18" s="57"/>
      <c r="Y18" s="57"/>
      <c r="Z18" s="57"/>
      <c r="AA18" s="57"/>
      <c r="AB18" s="57"/>
    </row>
    <row r="19" spans="1:28" s="112" customFormat="1" ht="30" customHeight="1">
      <c r="B19" s="119"/>
      <c r="C19" s="126"/>
      <c r="D19" s="119"/>
      <c r="E19" s="119"/>
      <c r="F19" s="119"/>
      <c r="I19" s="56"/>
      <c r="J19" s="56"/>
      <c r="K19" s="56"/>
      <c r="L19" s="56"/>
      <c r="M19" s="56"/>
      <c r="N19" s="56"/>
      <c r="P19" s="57"/>
      <c r="Q19" s="57"/>
      <c r="R19" s="57"/>
      <c r="S19" s="57"/>
      <c r="T19" s="57"/>
      <c r="U19" s="57"/>
      <c r="W19" s="57"/>
      <c r="X19" s="57"/>
      <c r="Y19" s="57"/>
      <c r="Z19" s="57"/>
      <c r="AA19" s="57"/>
      <c r="AB19" s="57"/>
    </row>
    <row r="20" spans="1:28" s="112" customFormat="1" ht="30" customHeight="1">
      <c r="B20" s="119"/>
      <c r="C20" s="126"/>
      <c r="D20" s="119"/>
      <c r="E20" s="119"/>
      <c r="F20" s="119"/>
      <c r="I20" s="56"/>
      <c r="J20" s="56"/>
      <c r="K20" s="56"/>
      <c r="L20" s="56"/>
      <c r="M20" s="56"/>
      <c r="N20" s="56"/>
      <c r="P20" s="57"/>
      <c r="Q20" s="57"/>
      <c r="R20" s="57"/>
      <c r="S20" s="57"/>
      <c r="T20" s="57"/>
      <c r="U20" s="57"/>
      <c r="W20" s="57"/>
      <c r="X20" s="57"/>
      <c r="Y20" s="57"/>
      <c r="Z20" s="57"/>
      <c r="AA20" s="57"/>
      <c r="AB20" s="57"/>
    </row>
    <row r="21" spans="1:28" s="112" customFormat="1" ht="30" customHeight="1">
      <c r="B21" s="119"/>
      <c r="C21" s="126"/>
      <c r="D21" s="119"/>
      <c r="E21" s="119"/>
      <c r="F21" s="119"/>
      <c r="I21" s="56"/>
      <c r="J21" s="56"/>
      <c r="K21" s="56"/>
      <c r="L21" s="56"/>
      <c r="M21" s="56"/>
      <c r="N21" s="56"/>
      <c r="P21" s="57"/>
      <c r="Q21" s="57"/>
      <c r="R21" s="57"/>
      <c r="S21" s="57"/>
      <c r="T21" s="57"/>
      <c r="U21" s="57"/>
      <c r="W21" s="57"/>
      <c r="X21" s="57"/>
      <c r="Y21" s="57"/>
      <c r="Z21" s="57"/>
      <c r="AA21" s="57"/>
      <c r="AB21" s="57"/>
    </row>
    <row r="22" spans="1:28" s="112" customFormat="1" ht="30" customHeight="1">
      <c r="B22" s="119"/>
      <c r="C22" s="126"/>
      <c r="D22" s="119"/>
      <c r="E22" s="119"/>
      <c r="F22" s="119"/>
      <c r="G22" s="119"/>
      <c r="I22" s="56"/>
      <c r="J22" s="56"/>
      <c r="K22" s="56"/>
      <c r="L22" s="56"/>
      <c r="M22" s="56"/>
      <c r="N22" s="56"/>
      <c r="P22" s="57"/>
      <c r="Q22" s="57"/>
      <c r="R22" s="57"/>
      <c r="S22" s="57"/>
      <c r="T22" s="57"/>
      <c r="U22" s="57"/>
      <c r="W22" s="57"/>
      <c r="X22" s="57"/>
      <c r="Y22" s="57"/>
      <c r="Z22" s="57"/>
      <c r="AA22" s="57"/>
      <c r="AB22" s="57"/>
    </row>
    <row r="23" spans="1:28" s="119" customFormat="1" ht="30" customHeight="1">
      <c r="C23" s="126"/>
      <c r="H23" s="112"/>
      <c r="I23" s="56"/>
      <c r="J23" s="56"/>
      <c r="K23" s="56"/>
      <c r="L23" s="56"/>
      <c r="M23" s="56"/>
      <c r="N23" s="56"/>
      <c r="O23" s="112"/>
      <c r="P23" s="57"/>
      <c r="Q23" s="57"/>
      <c r="R23" s="57"/>
      <c r="S23" s="57"/>
      <c r="T23" s="57"/>
      <c r="U23" s="57"/>
      <c r="V23" s="112"/>
      <c r="W23" s="57"/>
      <c r="X23" s="57"/>
      <c r="Y23" s="57"/>
      <c r="Z23" s="57"/>
      <c r="AA23" s="57"/>
      <c r="AB23" s="57"/>
    </row>
    <row r="24" spans="1:28" s="119" customFormat="1" ht="30" customHeight="1">
      <c r="C24" s="126"/>
      <c r="H24" s="112"/>
      <c r="I24" s="56"/>
      <c r="J24" s="56"/>
      <c r="K24" s="56"/>
      <c r="L24" s="56"/>
      <c r="M24" s="56"/>
      <c r="N24" s="56"/>
      <c r="O24" s="112"/>
      <c r="P24" s="57"/>
      <c r="Q24" s="57"/>
      <c r="R24" s="57"/>
      <c r="S24" s="57"/>
      <c r="T24" s="57"/>
      <c r="U24" s="57"/>
      <c r="V24" s="112"/>
      <c r="W24" s="57"/>
      <c r="X24" s="57"/>
      <c r="Y24" s="57"/>
      <c r="Z24" s="57"/>
      <c r="AA24" s="57"/>
      <c r="AB24" s="57"/>
    </row>
    <row r="25" spans="1:28" s="119" customFormat="1" ht="30" customHeight="1">
      <c r="C25" s="126"/>
      <c r="H25" s="112"/>
      <c r="I25" s="56"/>
      <c r="J25" s="56"/>
      <c r="K25" s="56"/>
      <c r="L25" s="56"/>
      <c r="M25" s="56"/>
      <c r="N25" s="56"/>
      <c r="O25" s="112"/>
      <c r="P25" s="57"/>
      <c r="Q25" s="57"/>
      <c r="R25" s="57"/>
      <c r="S25" s="57"/>
      <c r="T25" s="57"/>
      <c r="U25" s="57"/>
      <c r="V25" s="112"/>
      <c r="W25" s="57"/>
      <c r="X25" s="57"/>
      <c r="Y25" s="57"/>
      <c r="Z25" s="57"/>
      <c r="AA25" s="57"/>
      <c r="AB25" s="57"/>
    </row>
    <row r="26" spans="1:28" s="119" customFormat="1" ht="30" customHeight="1">
      <c r="A26" s="126"/>
      <c r="C26" s="126"/>
      <c r="H26" s="112"/>
      <c r="I26" s="56"/>
      <c r="J26" s="56"/>
      <c r="K26" s="56"/>
      <c r="L26" s="56"/>
      <c r="M26" s="56"/>
      <c r="N26" s="56"/>
      <c r="O26" s="112"/>
      <c r="P26" s="57"/>
      <c r="Q26" s="57"/>
      <c r="R26" s="57"/>
      <c r="S26" s="57"/>
      <c r="T26" s="57"/>
      <c r="U26" s="57"/>
      <c r="V26" s="112"/>
      <c r="W26" s="57"/>
      <c r="X26" s="57"/>
      <c r="Y26" s="57"/>
      <c r="Z26" s="57"/>
      <c r="AA26" s="57"/>
      <c r="AB26" s="57"/>
    </row>
    <row r="27" spans="1:28" s="119" customFormat="1" ht="30" customHeight="1">
      <c r="A27" s="126"/>
      <c r="C27" s="126"/>
      <c r="H27" s="112"/>
      <c r="I27" s="56"/>
      <c r="J27" s="56"/>
      <c r="K27" s="56"/>
      <c r="L27" s="56"/>
      <c r="M27" s="56"/>
      <c r="N27" s="56"/>
      <c r="O27" s="112"/>
      <c r="P27" s="57"/>
      <c r="Q27" s="57"/>
      <c r="R27" s="57"/>
      <c r="S27" s="57"/>
      <c r="T27" s="57"/>
      <c r="U27" s="57"/>
      <c r="V27" s="112"/>
      <c r="W27" s="57"/>
      <c r="X27" s="57"/>
      <c r="Y27" s="57"/>
      <c r="Z27" s="57"/>
      <c r="AA27" s="57"/>
      <c r="AB27" s="57"/>
    </row>
    <row r="28" spans="1:28" s="112" customFormat="1" ht="30" customHeight="1">
      <c r="A28" s="126"/>
      <c r="B28" s="56"/>
      <c r="C28" s="55"/>
      <c r="D28" s="56"/>
      <c r="E28" s="56"/>
      <c r="F28" s="56"/>
      <c r="G28" s="56"/>
      <c r="I28" s="56"/>
      <c r="J28" s="56"/>
      <c r="K28" s="56"/>
      <c r="L28" s="56"/>
      <c r="M28" s="56"/>
      <c r="N28" s="56"/>
      <c r="P28" s="57"/>
      <c r="Q28" s="57"/>
      <c r="R28" s="57"/>
      <c r="S28" s="57"/>
      <c r="T28" s="57"/>
      <c r="U28" s="57"/>
      <c r="W28" s="57"/>
      <c r="X28" s="57"/>
      <c r="Y28" s="57"/>
      <c r="Z28" s="57"/>
      <c r="AA28" s="57"/>
      <c r="AB28" s="57"/>
    </row>
    <row r="29" spans="1:28" s="112" customFormat="1" ht="30" customHeight="1">
      <c r="A29" s="126"/>
      <c r="B29" s="56"/>
      <c r="C29" s="55"/>
      <c r="D29" s="56"/>
      <c r="E29" s="56"/>
      <c r="F29" s="56"/>
      <c r="G29" s="56"/>
      <c r="I29" s="56"/>
      <c r="J29" s="56"/>
      <c r="K29" s="56"/>
      <c r="L29" s="56"/>
      <c r="M29" s="56"/>
      <c r="N29" s="56"/>
      <c r="P29" s="57"/>
      <c r="Q29" s="57"/>
      <c r="R29" s="57"/>
      <c r="S29" s="57"/>
      <c r="T29" s="57"/>
      <c r="U29" s="57"/>
      <c r="W29" s="57"/>
      <c r="X29" s="57"/>
      <c r="Y29" s="57"/>
      <c r="Z29" s="57"/>
      <c r="AA29" s="57"/>
      <c r="AB29" s="57"/>
    </row>
    <row r="30" spans="1:28" s="119" customFormat="1" ht="30" customHeight="1">
      <c r="A30" s="126"/>
      <c r="B30" s="56"/>
      <c r="C30" s="55"/>
      <c r="D30" s="56"/>
      <c r="E30" s="56"/>
      <c r="F30" s="56"/>
      <c r="G30" s="56"/>
      <c r="I30" s="56"/>
      <c r="J30" s="56"/>
      <c r="K30" s="56"/>
      <c r="L30" s="56"/>
      <c r="M30" s="56"/>
      <c r="N30" s="56"/>
      <c r="P30" s="57"/>
      <c r="Q30" s="57"/>
      <c r="R30" s="57"/>
      <c r="S30" s="57"/>
      <c r="T30" s="57"/>
      <c r="U30" s="57"/>
      <c r="V30" s="112"/>
      <c r="W30" s="57"/>
      <c r="X30" s="57"/>
      <c r="Y30" s="57"/>
      <c r="Z30" s="57"/>
      <c r="AA30" s="57"/>
      <c r="AB30" s="57"/>
    </row>
    <row r="31" spans="1:28" s="119" customFormat="1" ht="30" customHeight="1">
      <c r="A31" s="126"/>
      <c r="B31" s="56"/>
      <c r="C31" s="55"/>
      <c r="D31" s="56"/>
      <c r="E31" s="56"/>
      <c r="F31" s="56"/>
      <c r="G31" s="56"/>
      <c r="I31" s="56"/>
      <c r="J31" s="56"/>
      <c r="K31" s="56"/>
      <c r="L31" s="56"/>
      <c r="M31" s="56"/>
      <c r="N31" s="56"/>
      <c r="P31" s="57"/>
      <c r="Q31" s="57"/>
      <c r="R31" s="57"/>
      <c r="S31" s="57"/>
      <c r="T31" s="57"/>
      <c r="U31" s="57"/>
      <c r="V31" s="112"/>
      <c r="W31" s="57"/>
      <c r="X31" s="57"/>
      <c r="Y31" s="57"/>
      <c r="Z31" s="57"/>
      <c r="AA31" s="57"/>
      <c r="AB31" s="57"/>
    </row>
    <row r="32" spans="1:28" s="119" customFormat="1" ht="30" customHeight="1">
      <c r="A32" s="126"/>
      <c r="B32" s="56"/>
      <c r="C32" s="55"/>
      <c r="D32" s="56"/>
      <c r="E32" s="56"/>
      <c r="F32" s="56"/>
      <c r="G32" s="56"/>
      <c r="I32" s="56"/>
      <c r="J32" s="56"/>
      <c r="K32" s="56"/>
      <c r="L32" s="56"/>
      <c r="M32" s="56"/>
      <c r="N32" s="56"/>
      <c r="P32" s="57"/>
      <c r="Q32" s="57"/>
      <c r="R32" s="57"/>
      <c r="S32" s="57"/>
      <c r="T32" s="57"/>
      <c r="U32" s="57"/>
      <c r="V32" s="112"/>
      <c r="W32" s="57"/>
      <c r="X32" s="57"/>
      <c r="Y32" s="57"/>
      <c r="Z32" s="57"/>
      <c r="AA32" s="57"/>
      <c r="AB32" s="57"/>
    </row>
    <row r="33" spans="1:28" s="119" customFormat="1" ht="30" customHeight="1">
      <c r="A33" s="126"/>
      <c r="B33" s="56"/>
      <c r="C33" s="55"/>
      <c r="D33" s="56"/>
      <c r="E33" s="56"/>
      <c r="F33" s="56"/>
      <c r="G33" s="56"/>
      <c r="I33" s="56"/>
      <c r="J33" s="56"/>
      <c r="K33" s="56"/>
      <c r="L33" s="56"/>
      <c r="M33" s="56"/>
      <c r="N33" s="56"/>
      <c r="P33" s="57"/>
      <c r="Q33" s="57"/>
      <c r="R33" s="57"/>
      <c r="S33" s="57"/>
      <c r="T33" s="57"/>
      <c r="U33" s="57"/>
      <c r="V33" s="112"/>
      <c r="W33" s="57"/>
      <c r="X33" s="57"/>
      <c r="Y33" s="57"/>
      <c r="Z33" s="57"/>
      <c r="AA33" s="57"/>
      <c r="AB33" s="57"/>
    </row>
    <row r="34" spans="1:28" s="119" customFormat="1" ht="30" customHeight="1">
      <c r="A34" s="126"/>
      <c r="B34" s="56"/>
      <c r="C34" s="55"/>
      <c r="D34" s="56"/>
      <c r="E34" s="56"/>
      <c r="F34" s="56"/>
      <c r="G34" s="56"/>
      <c r="I34" s="56"/>
      <c r="J34" s="56"/>
      <c r="K34" s="56"/>
      <c r="L34" s="56"/>
      <c r="M34" s="56"/>
      <c r="N34" s="56"/>
      <c r="P34" s="57"/>
      <c r="Q34" s="57"/>
      <c r="R34" s="57"/>
      <c r="S34" s="57"/>
      <c r="T34" s="57"/>
      <c r="U34" s="57"/>
      <c r="V34" s="112"/>
      <c r="W34" s="57"/>
      <c r="X34" s="57"/>
      <c r="Y34" s="57"/>
      <c r="Z34" s="57"/>
      <c r="AA34" s="57"/>
      <c r="AB34" s="57"/>
    </row>
    <row r="35" spans="1:28" s="119" customFormat="1" ht="30" customHeight="1">
      <c r="A35" s="126"/>
      <c r="B35" s="56"/>
      <c r="C35" s="55"/>
      <c r="D35" s="56"/>
      <c r="E35" s="56"/>
      <c r="F35" s="56"/>
      <c r="G35" s="56"/>
      <c r="I35" s="56"/>
      <c r="J35" s="56"/>
      <c r="K35" s="56"/>
      <c r="L35" s="56"/>
      <c r="M35" s="56"/>
      <c r="N35" s="56"/>
      <c r="P35" s="57"/>
      <c r="Q35" s="57"/>
      <c r="R35" s="57"/>
      <c r="S35" s="57"/>
      <c r="T35" s="57"/>
      <c r="U35" s="57"/>
      <c r="V35" s="112"/>
      <c r="W35" s="57"/>
      <c r="X35" s="57"/>
      <c r="Y35" s="57"/>
      <c r="Z35" s="57"/>
      <c r="AA35" s="57"/>
      <c r="AB35" s="57"/>
    </row>
  </sheetData>
  <mergeCells count="11">
    <mergeCell ref="I10:M10"/>
    <mergeCell ref="B7:F7"/>
    <mergeCell ref="B8:F9"/>
    <mergeCell ref="P7:T7"/>
    <mergeCell ref="I7:M7"/>
    <mergeCell ref="W7:AA7"/>
    <mergeCell ref="B2:AB2"/>
    <mergeCell ref="B4:F4"/>
    <mergeCell ref="I4:M4"/>
    <mergeCell ref="P4:T4"/>
    <mergeCell ref="W4:AA4"/>
  </mergeCells>
  <pageMargins left="0.7" right="0.7" top="0.75" bottom="0.75" header="0.3" footer="0.3"/>
  <pageSetup scale="52" orientation="landscape" horizontalDpi="4294967293" verticalDpi="4294967293" r:id="rId1"/>
</worksheet>
</file>

<file path=xl/worksheets/sheet4.xml><?xml version="1.0" encoding="utf-8"?>
<worksheet xmlns="http://schemas.openxmlformats.org/spreadsheetml/2006/main" xmlns:r="http://schemas.openxmlformats.org/officeDocument/2006/relationships">
  <dimension ref="B1:CR211"/>
  <sheetViews>
    <sheetView topLeftCell="B1" zoomScale="115" zoomScaleNormal="115" workbookViewId="0">
      <selection activeCell="AH96" sqref="AH96"/>
    </sheetView>
  </sheetViews>
  <sheetFormatPr defaultColWidth="10" defaultRowHeight="13.2"/>
  <cols>
    <col min="1" max="1" width="10" style="1" customWidth="1"/>
    <col min="2" max="2" width="9.6640625" style="1" bestFit="1" customWidth="1"/>
    <col min="3" max="3" width="33.88671875" style="1" bestFit="1" customWidth="1"/>
    <col min="4" max="11" width="7.109375" style="2" customWidth="1"/>
    <col min="12" max="14" width="7.109375" style="1" customWidth="1"/>
    <col min="15" max="15" width="18" style="1" bestFit="1" customWidth="1"/>
    <col min="16" max="16" width="3.5546875" style="1" bestFit="1" customWidth="1"/>
    <col min="17" max="17" width="10" style="1" customWidth="1"/>
    <col min="18" max="18" width="8.33203125" style="1" bestFit="1" customWidth="1"/>
    <col min="19" max="19" width="24.5546875" style="1" bestFit="1" customWidth="1"/>
    <col min="20" max="27" width="7.109375" style="2" customWidth="1"/>
    <col min="28" max="30" width="7.109375" style="1" customWidth="1"/>
    <col min="31" max="31" width="20.6640625" style="1" bestFit="1" customWidth="1"/>
    <col min="32" max="32" width="3.5546875" style="1" bestFit="1" customWidth="1"/>
    <col min="33" max="33" width="10" style="1" customWidth="1"/>
    <col min="34" max="34" width="8.33203125" style="1" bestFit="1" customWidth="1"/>
    <col min="35" max="35" width="20.5546875" style="1" bestFit="1" customWidth="1"/>
    <col min="36" max="43" width="7.109375" style="2" customWidth="1"/>
    <col min="44" max="46" width="7.109375" style="1" customWidth="1"/>
    <col min="47" max="47" width="13.109375" style="1" bestFit="1" customWidth="1"/>
    <col min="48" max="48" width="3.5546875" style="1" bestFit="1" customWidth="1"/>
    <col min="49" max="49" width="10" style="1" customWidth="1"/>
    <col min="50" max="50" width="8.33203125" style="1" bestFit="1" customWidth="1"/>
    <col min="51" max="51" width="20.5546875" style="1" bestFit="1" customWidth="1"/>
    <col min="52" max="59" width="7.109375" style="2" customWidth="1"/>
    <col min="60" max="62" width="7.109375" style="1" customWidth="1"/>
    <col min="63" max="63" width="13.109375" style="1" bestFit="1" customWidth="1"/>
    <col min="64" max="64" width="3.5546875" style="1" bestFit="1" customWidth="1"/>
    <col min="65" max="65" width="10" style="1" customWidth="1"/>
    <col min="66" max="66" width="8.33203125" style="1" bestFit="1" customWidth="1"/>
    <col min="67" max="67" width="20.109375" style="1" bestFit="1" customWidth="1"/>
    <col min="68" max="75" width="7.109375" style="2" customWidth="1"/>
    <col min="76" max="78" width="7.109375" style="1" customWidth="1"/>
    <col min="79" max="79" width="13.109375" style="1" bestFit="1" customWidth="1"/>
    <col min="80" max="80" width="3.5546875" style="1" bestFit="1" customWidth="1"/>
    <col min="81" max="81" width="10" style="1"/>
    <col min="82" max="82" width="8.33203125" style="1" bestFit="1" customWidth="1"/>
    <col min="83" max="83" width="19.88671875" style="1" bestFit="1" customWidth="1"/>
    <col min="84" max="94" width="7.109375" style="1" customWidth="1"/>
    <col min="95" max="95" width="18.6640625" style="1" bestFit="1" customWidth="1"/>
    <col min="96" max="96" width="3.5546875" style="1" bestFit="1" customWidth="1"/>
    <col min="97" max="16384" width="10" style="1"/>
  </cols>
  <sheetData>
    <row r="1" spans="2:96" ht="13.8" thickBot="1"/>
    <row r="2" spans="2:96" ht="25.2" thickBot="1">
      <c r="B2" s="223" t="str">
        <f>CONCATENATE("HQ: ",H3," - ",ROUNDDOWN((H3/$C$3)*100,1),"%")</f>
        <v>HQ: 430 - 21.5%</v>
      </c>
      <c r="C2" s="224"/>
      <c r="D2" s="224"/>
      <c r="E2" s="224"/>
      <c r="F2" s="224"/>
      <c r="G2" s="224"/>
      <c r="H2" s="224"/>
      <c r="I2" s="224"/>
      <c r="J2" s="224"/>
      <c r="K2" s="224"/>
      <c r="L2" s="224"/>
      <c r="M2" s="224"/>
      <c r="N2" s="224"/>
      <c r="O2" s="224"/>
      <c r="P2" s="225"/>
      <c r="R2" s="223" t="str">
        <f>CONCATENATE("Elites: ",X3," - ",ROUNDDOWN((X3/$C$3)*100,1),"%")</f>
        <v>Elites: 244 - 12.2%</v>
      </c>
      <c r="S2" s="224"/>
      <c r="T2" s="224"/>
      <c r="U2" s="224"/>
      <c r="V2" s="224"/>
      <c r="W2" s="224"/>
      <c r="X2" s="224"/>
      <c r="Y2" s="224"/>
      <c r="Z2" s="224"/>
      <c r="AA2" s="224"/>
      <c r="AB2" s="224"/>
      <c r="AC2" s="224"/>
      <c r="AD2" s="224"/>
      <c r="AE2" s="224"/>
      <c r="AF2" s="225"/>
      <c r="AH2" s="223" t="str">
        <f>CONCATENATE("Troops: ",AN3," - ",ROUNDDOWN((AN3/$C$3)*100,1),"%")</f>
        <v>Troops: 640 - 32%</v>
      </c>
      <c r="AI2" s="224"/>
      <c r="AJ2" s="224"/>
      <c r="AK2" s="224"/>
      <c r="AL2" s="224"/>
      <c r="AM2" s="224"/>
      <c r="AN2" s="224"/>
      <c r="AO2" s="224"/>
      <c r="AP2" s="224"/>
      <c r="AQ2" s="224"/>
      <c r="AR2" s="224"/>
      <c r="AS2" s="224"/>
      <c r="AT2" s="224"/>
      <c r="AU2" s="224"/>
      <c r="AV2" s="225"/>
      <c r="AX2" s="223" t="str">
        <f>CONCATENATE("Fast Attack: ",BD3," - ",ROUNDDOWN((BD3/$C$3)*100,1),"%")</f>
        <v>Fast Attack: 180 - 9%</v>
      </c>
      <c r="AY2" s="224"/>
      <c r="AZ2" s="224"/>
      <c r="BA2" s="224"/>
      <c r="BB2" s="224"/>
      <c r="BC2" s="224"/>
      <c r="BD2" s="224"/>
      <c r="BE2" s="224"/>
      <c r="BF2" s="224"/>
      <c r="BG2" s="224"/>
      <c r="BH2" s="224"/>
      <c r="BI2" s="224"/>
      <c r="BJ2" s="224"/>
      <c r="BK2" s="224"/>
      <c r="BL2" s="225"/>
      <c r="BN2" s="223" t="str">
        <f>CONCATENATE("Heavy Support: ",BT3," - ",ROUNDDOWN((BT3/$C$3)*100,1),"%")</f>
        <v>Heavy Support: 255 - 12.7%</v>
      </c>
      <c r="BO2" s="224"/>
      <c r="BP2" s="224"/>
      <c r="BQ2" s="224"/>
      <c r="BR2" s="224"/>
      <c r="BS2" s="224"/>
      <c r="BT2" s="224"/>
      <c r="BU2" s="224"/>
      <c r="BV2" s="224"/>
      <c r="BW2" s="224"/>
      <c r="BX2" s="224"/>
      <c r="BY2" s="224"/>
      <c r="BZ2" s="224"/>
      <c r="CA2" s="224"/>
      <c r="CB2" s="225"/>
      <c r="CD2" s="223" t="str">
        <f>CONCATENATE("Dedicated Transports: ",CJ3," - ",ROUNDDOWN((CJ3/$C$3)*100,1),"%")</f>
        <v>Dedicated Transports: 251 - 12.5%</v>
      </c>
      <c r="CE2" s="224"/>
      <c r="CF2" s="224"/>
      <c r="CG2" s="224"/>
      <c r="CH2" s="224"/>
      <c r="CI2" s="224"/>
      <c r="CJ2" s="224"/>
      <c r="CK2" s="224"/>
      <c r="CL2" s="224"/>
      <c r="CM2" s="224"/>
      <c r="CN2" s="224"/>
      <c r="CO2" s="224"/>
      <c r="CP2" s="224"/>
      <c r="CQ2" s="224"/>
      <c r="CR2" s="225"/>
    </row>
    <row r="3" spans="2:96" s="4" customFormat="1" ht="10.8" thickBot="1">
      <c r="B3" s="52" t="s">
        <v>30</v>
      </c>
      <c r="C3" s="53">
        <f>H3+X3+AN3+BD3+BT3+CJ3</f>
        <v>2000</v>
      </c>
      <c r="D3" s="54">
        <f>F3-C3</f>
        <v>0</v>
      </c>
      <c r="E3" s="63" t="str">
        <f>IF(D3&gt;0,"under","over")</f>
        <v>over</v>
      </c>
      <c r="F3" s="64">
        <v>2000</v>
      </c>
      <c r="G3" s="5"/>
      <c r="H3" s="5">
        <f>P4+P45</f>
        <v>430</v>
      </c>
      <c r="I3" s="5"/>
      <c r="J3" s="53" t="s">
        <v>242</v>
      </c>
      <c r="K3" s="5"/>
      <c r="M3" s="4">
        <f>(ROUNDDOWN((C3/1000),0))+AC3+AS3+BI3+BY3+CO3+(P5+P46)</f>
        <v>0</v>
      </c>
      <c r="T3" s="5"/>
      <c r="U3" s="5"/>
      <c r="V3" s="5"/>
      <c r="W3" s="5"/>
      <c r="X3" s="5">
        <f>AF4</f>
        <v>244</v>
      </c>
      <c r="Y3" s="5"/>
      <c r="Z3" s="53" t="s">
        <v>242</v>
      </c>
      <c r="AA3" s="5"/>
      <c r="AC3" s="4">
        <f>AF5</f>
        <v>0</v>
      </c>
      <c r="AJ3" s="5"/>
      <c r="AK3" s="5"/>
      <c r="AL3" s="5"/>
      <c r="AM3" s="5"/>
      <c r="AN3" s="5">
        <f>AV4+AV47+AV81</f>
        <v>640</v>
      </c>
      <c r="AO3" s="5"/>
      <c r="AP3" s="53" t="s">
        <v>242</v>
      </c>
      <c r="AQ3" s="5"/>
      <c r="AS3" s="4">
        <f>AV5+AV48+AV82</f>
        <v>3</v>
      </c>
      <c r="AZ3" s="5"/>
      <c r="BA3" s="5"/>
      <c r="BB3" s="5"/>
      <c r="BC3" s="5"/>
      <c r="BD3" s="5">
        <f>BL4</f>
        <v>180</v>
      </c>
      <c r="BE3" s="5"/>
      <c r="BF3" s="53" t="s">
        <v>242</v>
      </c>
      <c r="BG3" s="5"/>
      <c r="BI3" s="4">
        <f>BL5</f>
        <v>-1</v>
      </c>
      <c r="BN3" s="51"/>
      <c r="BO3" s="51"/>
      <c r="BP3" s="51"/>
      <c r="BQ3" s="51"/>
      <c r="BR3" s="51"/>
      <c r="BS3" s="51"/>
      <c r="BT3" s="51">
        <f>CB4+CB19</f>
        <v>255</v>
      </c>
      <c r="BU3" s="51"/>
      <c r="BV3" s="53" t="s">
        <v>242</v>
      </c>
      <c r="BW3" s="51"/>
      <c r="BX3" s="51"/>
      <c r="BY3" s="51">
        <f>CB5+CB20</f>
        <v>0</v>
      </c>
      <c r="BZ3" s="51"/>
      <c r="CA3" s="51"/>
      <c r="CB3" s="51"/>
      <c r="CD3" s="51"/>
      <c r="CE3" s="51"/>
      <c r="CF3" s="51"/>
      <c r="CG3" s="51"/>
      <c r="CH3" s="51"/>
      <c r="CI3" s="51"/>
      <c r="CJ3" s="51">
        <f>CR4</f>
        <v>251</v>
      </c>
      <c r="CK3" s="51"/>
      <c r="CL3" s="53" t="s">
        <v>242</v>
      </c>
      <c r="CM3" s="51"/>
      <c r="CN3" s="51"/>
      <c r="CO3" s="51">
        <f>CR5</f>
        <v>0</v>
      </c>
      <c r="CP3" s="51"/>
      <c r="CQ3" s="51"/>
      <c r="CR3" s="51"/>
    </row>
    <row r="4" spans="2:96" s="4" customFormat="1">
      <c r="B4" s="6" t="s">
        <v>0</v>
      </c>
      <c r="C4" s="221" t="s">
        <v>293</v>
      </c>
      <c r="D4" s="221"/>
      <c r="E4" s="222"/>
      <c r="F4" s="9" t="s">
        <v>1</v>
      </c>
      <c r="G4" s="8"/>
      <c r="H4" s="8" t="s">
        <v>326</v>
      </c>
      <c r="I4" s="8"/>
      <c r="J4" s="8"/>
      <c r="K4" s="8"/>
      <c r="L4" s="10"/>
      <c r="M4" s="7"/>
      <c r="N4" s="7"/>
      <c r="O4" s="7" t="s">
        <v>2</v>
      </c>
      <c r="P4" s="11">
        <f>SUM(N7:N43)</f>
        <v>170</v>
      </c>
      <c r="R4" s="6" t="s">
        <v>0</v>
      </c>
      <c r="S4" s="221" t="s">
        <v>312</v>
      </c>
      <c r="T4" s="221"/>
      <c r="U4" s="222"/>
      <c r="V4" s="9" t="s">
        <v>1</v>
      </c>
      <c r="W4" s="8"/>
      <c r="X4" s="8" t="s">
        <v>331</v>
      </c>
      <c r="Y4" s="8"/>
      <c r="Z4" s="8"/>
      <c r="AA4" s="8"/>
      <c r="AB4" s="10"/>
      <c r="AC4" s="7"/>
      <c r="AD4" s="7"/>
      <c r="AE4" s="7" t="s">
        <v>2</v>
      </c>
      <c r="AF4" s="11">
        <f>SUM(AD7:AD34)</f>
        <v>244</v>
      </c>
      <c r="AG4" s="1"/>
      <c r="AH4" s="6" t="s">
        <v>0</v>
      </c>
      <c r="AI4" s="221" t="s">
        <v>351</v>
      </c>
      <c r="AJ4" s="221"/>
      <c r="AK4" s="222"/>
      <c r="AL4" s="9" t="s">
        <v>1</v>
      </c>
      <c r="AM4" s="8"/>
      <c r="AN4" s="8" t="s">
        <v>326</v>
      </c>
      <c r="AO4" s="8"/>
      <c r="AP4" s="8"/>
      <c r="AQ4" s="8"/>
      <c r="AR4" s="10"/>
      <c r="AS4" s="7"/>
      <c r="AT4" s="7"/>
      <c r="AU4" s="82" t="s">
        <v>2</v>
      </c>
      <c r="AV4" s="11">
        <f>SUM(AT7:AT45)</f>
        <v>375</v>
      </c>
      <c r="AW4" s="1"/>
      <c r="AX4" s="6" t="s">
        <v>0</v>
      </c>
      <c r="AY4" s="221" t="s">
        <v>478</v>
      </c>
      <c r="AZ4" s="221"/>
      <c r="BA4" s="222"/>
      <c r="BB4" s="9" t="s">
        <v>1</v>
      </c>
      <c r="BC4" s="8"/>
      <c r="BD4" s="8" t="s">
        <v>217</v>
      </c>
      <c r="BE4" s="8"/>
      <c r="BF4" s="8"/>
      <c r="BG4" s="8"/>
      <c r="BH4" s="10"/>
      <c r="BI4" s="7"/>
      <c r="BJ4" s="7"/>
      <c r="BK4" s="7" t="s">
        <v>2</v>
      </c>
      <c r="BL4" s="11">
        <f>SUM(BJ7:BJ37)</f>
        <v>180</v>
      </c>
      <c r="BM4" s="1"/>
      <c r="BN4" s="6" t="s">
        <v>0</v>
      </c>
      <c r="BO4" s="221" t="s">
        <v>233</v>
      </c>
      <c r="BP4" s="221"/>
      <c r="BQ4" s="222"/>
      <c r="BR4" s="9" t="s">
        <v>1</v>
      </c>
      <c r="BS4" s="8"/>
      <c r="BT4" s="8" t="s">
        <v>230</v>
      </c>
      <c r="BU4" s="8"/>
      <c r="BV4" s="8"/>
      <c r="BW4" s="8"/>
      <c r="BX4" s="10"/>
      <c r="BY4" s="7"/>
      <c r="BZ4" s="7"/>
      <c r="CA4" s="7" t="s">
        <v>2</v>
      </c>
      <c r="CB4" s="11">
        <f>SUM(BZ6:BZ17)</f>
        <v>155</v>
      </c>
      <c r="CC4" s="1"/>
      <c r="CD4" s="6" t="s">
        <v>0</v>
      </c>
      <c r="CE4" s="267" t="s">
        <v>254</v>
      </c>
      <c r="CF4" s="267"/>
      <c r="CG4" s="268"/>
      <c r="CH4" s="9" t="s">
        <v>1</v>
      </c>
      <c r="CI4" s="8"/>
      <c r="CJ4" s="8" t="s">
        <v>570</v>
      </c>
      <c r="CK4" s="8"/>
      <c r="CL4" s="8"/>
      <c r="CM4" s="8"/>
      <c r="CN4" s="10"/>
      <c r="CO4" s="7"/>
      <c r="CP4" s="7"/>
      <c r="CQ4" s="7" t="s">
        <v>2</v>
      </c>
      <c r="CR4" s="11">
        <f>SUM(CP6:CP22)</f>
        <v>251</v>
      </c>
    </row>
    <row r="5" spans="2:96" s="4" customFormat="1" ht="13.8" thickBot="1">
      <c r="B5" s="12"/>
      <c r="C5" s="44"/>
      <c r="D5" s="44"/>
      <c r="E5" s="45"/>
      <c r="F5" s="83" t="s">
        <v>243</v>
      </c>
      <c r="G5" s="201"/>
      <c r="H5" s="201"/>
      <c r="I5" s="84" t="s">
        <v>333</v>
      </c>
      <c r="J5" s="201"/>
      <c r="K5" s="201">
        <v>-2</v>
      </c>
      <c r="L5" s="14"/>
      <c r="M5" s="13"/>
      <c r="N5" s="13"/>
      <c r="O5" s="81" t="s">
        <v>245</v>
      </c>
      <c r="P5" s="15">
        <f>H5+K5</f>
        <v>-2</v>
      </c>
      <c r="R5" s="12"/>
      <c r="S5" s="44"/>
      <c r="T5" s="44"/>
      <c r="U5" s="45"/>
      <c r="V5" s="83" t="s">
        <v>243</v>
      </c>
      <c r="W5" s="201"/>
      <c r="X5" s="201"/>
      <c r="Y5" s="84" t="s">
        <v>244</v>
      </c>
      <c r="Z5" s="201"/>
      <c r="AA5" s="201"/>
      <c r="AB5" s="14"/>
      <c r="AC5" s="13"/>
      <c r="AD5" s="13"/>
      <c r="AE5" s="81" t="s">
        <v>245</v>
      </c>
      <c r="AF5" s="15">
        <f>X5+AA5</f>
        <v>0</v>
      </c>
      <c r="AG5" s="1"/>
      <c r="AH5" s="12"/>
      <c r="AI5" s="44"/>
      <c r="AJ5" s="44"/>
      <c r="AK5" s="45"/>
      <c r="AL5" s="83" t="s">
        <v>243</v>
      </c>
      <c r="AM5" s="201"/>
      <c r="AN5" s="201">
        <v>2</v>
      </c>
      <c r="AO5" s="84" t="s">
        <v>244</v>
      </c>
      <c r="AP5" s="201"/>
      <c r="AQ5" s="201">
        <v>0</v>
      </c>
      <c r="AR5" s="14"/>
      <c r="AS5" s="13"/>
      <c r="AT5" s="13"/>
      <c r="AU5" s="81" t="s">
        <v>245</v>
      </c>
      <c r="AV5" s="15">
        <f>AN5+AQ5</f>
        <v>2</v>
      </c>
      <c r="AW5" s="1"/>
      <c r="AX5" s="12"/>
      <c r="AY5" s="44"/>
      <c r="AZ5" s="44"/>
      <c r="BA5" s="45"/>
      <c r="BB5" s="83" t="s">
        <v>243</v>
      </c>
      <c r="BC5" s="201"/>
      <c r="BD5" s="201"/>
      <c r="BE5" s="84" t="s">
        <v>244</v>
      </c>
      <c r="BF5" s="201"/>
      <c r="BG5" s="201">
        <v>-1</v>
      </c>
      <c r="BH5" s="14"/>
      <c r="BI5" s="13"/>
      <c r="BJ5" s="13"/>
      <c r="BK5" s="81" t="s">
        <v>245</v>
      </c>
      <c r="BL5" s="15">
        <f>BD5+BG5</f>
        <v>-1</v>
      </c>
      <c r="BM5" s="1"/>
      <c r="BN5" s="12"/>
      <c r="BO5" s="44"/>
      <c r="BP5" s="44"/>
      <c r="BQ5" s="45"/>
      <c r="BR5" s="83" t="s">
        <v>243</v>
      </c>
      <c r="BS5" s="201"/>
      <c r="BT5" s="201"/>
      <c r="BU5" s="84" t="s">
        <v>244</v>
      </c>
      <c r="BV5" s="201"/>
      <c r="BW5" s="201"/>
      <c r="BX5" s="14"/>
      <c r="BY5" s="13"/>
      <c r="BZ5" s="13"/>
      <c r="CA5" s="81" t="s">
        <v>245</v>
      </c>
      <c r="CB5" s="15">
        <f>BT5+BW5</f>
        <v>0</v>
      </c>
      <c r="CC5" s="1"/>
      <c r="CD5" s="12"/>
      <c r="CE5" s="44"/>
      <c r="CF5" s="44"/>
      <c r="CG5" s="45"/>
      <c r="CH5" s="83" t="s">
        <v>243</v>
      </c>
      <c r="CI5" s="201"/>
      <c r="CJ5" s="201"/>
      <c r="CK5" s="84" t="s">
        <v>244</v>
      </c>
      <c r="CL5" s="201"/>
      <c r="CM5" s="201"/>
      <c r="CN5" s="14"/>
      <c r="CO5" s="13"/>
      <c r="CP5" s="13"/>
      <c r="CQ5" s="81" t="s">
        <v>245</v>
      </c>
      <c r="CR5" s="15">
        <f>CJ5+CM5</f>
        <v>0</v>
      </c>
    </row>
    <row r="6" spans="2:96" s="4" customFormat="1">
      <c r="B6" s="18" t="s">
        <v>3</v>
      </c>
      <c r="C6" s="19" t="s">
        <v>4</v>
      </c>
      <c r="D6" s="20" t="s">
        <v>5</v>
      </c>
      <c r="E6" s="20" t="s">
        <v>6</v>
      </c>
      <c r="F6" s="20" t="s">
        <v>7</v>
      </c>
      <c r="G6" s="20" t="s">
        <v>8</v>
      </c>
      <c r="H6" s="20" t="s">
        <v>9</v>
      </c>
      <c r="I6" s="20" t="s">
        <v>10</v>
      </c>
      <c r="J6" s="20" t="s">
        <v>11</v>
      </c>
      <c r="K6" s="20" t="s">
        <v>12</v>
      </c>
      <c r="L6" s="20" t="s">
        <v>13</v>
      </c>
      <c r="M6" s="21" t="s">
        <v>14</v>
      </c>
      <c r="N6" s="19" t="s">
        <v>15</v>
      </c>
      <c r="O6" s="22" t="s">
        <v>16</v>
      </c>
      <c r="P6" s="23"/>
      <c r="R6" s="18" t="s">
        <v>3</v>
      </c>
      <c r="S6" s="19" t="s">
        <v>4</v>
      </c>
      <c r="T6" s="20" t="s">
        <v>5</v>
      </c>
      <c r="U6" s="20" t="s">
        <v>6</v>
      </c>
      <c r="V6" s="20" t="s">
        <v>7</v>
      </c>
      <c r="W6" s="20" t="s">
        <v>8</v>
      </c>
      <c r="X6" s="20" t="s">
        <v>9</v>
      </c>
      <c r="Y6" s="20" t="s">
        <v>10</v>
      </c>
      <c r="Z6" s="20" t="s">
        <v>11</v>
      </c>
      <c r="AA6" s="20" t="s">
        <v>12</v>
      </c>
      <c r="AB6" s="20" t="s">
        <v>13</v>
      </c>
      <c r="AC6" s="21" t="s">
        <v>14</v>
      </c>
      <c r="AD6" s="19" t="s">
        <v>15</v>
      </c>
      <c r="AE6" s="22" t="s">
        <v>16</v>
      </c>
      <c r="AF6" s="23"/>
      <c r="AG6" s="1"/>
      <c r="AH6" s="18" t="s">
        <v>3</v>
      </c>
      <c r="AI6" s="19" t="s">
        <v>4</v>
      </c>
      <c r="AJ6" s="20" t="s">
        <v>5</v>
      </c>
      <c r="AK6" s="20" t="s">
        <v>6</v>
      </c>
      <c r="AL6" s="20" t="s">
        <v>7</v>
      </c>
      <c r="AM6" s="20" t="s">
        <v>8</v>
      </c>
      <c r="AN6" s="20" t="s">
        <v>9</v>
      </c>
      <c r="AO6" s="20" t="s">
        <v>10</v>
      </c>
      <c r="AP6" s="20" t="s">
        <v>11</v>
      </c>
      <c r="AQ6" s="20" t="s">
        <v>12</v>
      </c>
      <c r="AR6" s="20" t="s">
        <v>13</v>
      </c>
      <c r="AS6" s="21" t="s">
        <v>14</v>
      </c>
      <c r="AT6" s="19" t="s">
        <v>15</v>
      </c>
      <c r="AU6" s="22" t="s">
        <v>16</v>
      </c>
      <c r="AV6" s="23"/>
      <c r="AW6" s="1"/>
      <c r="AX6" s="18" t="s">
        <v>3</v>
      </c>
      <c r="AY6" s="19" t="s">
        <v>4</v>
      </c>
      <c r="AZ6" s="20" t="s">
        <v>5</v>
      </c>
      <c r="BA6" s="20" t="s">
        <v>6</v>
      </c>
      <c r="BB6" s="20" t="s">
        <v>7</v>
      </c>
      <c r="BC6" s="20" t="s">
        <v>8</v>
      </c>
      <c r="BD6" s="20" t="s">
        <v>9</v>
      </c>
      <c r="BE6" s="20" t="s">
        <v>10</v>
      </c>
      <c r="BF6" s="20" t="s">
        <v>11</v>
      </c>
      <c r="BG6" s="20" t="s">
        <v>12</v>
      </c>
      <c r="BH6" s="20" t="s">
        <v>13</v>
      </c>
      <c r="BI6" s="21" t="s">
        <v>14</v>
      </c>
      <c r="BJ6" s="19" t="s">
        <v>15</v>
      </c>
      <c r="BK6" s="22" t="s">
        <v>16</v>
      </c>
      <c r="BL6" s="23"/>
      <c r="BM6" s="1"/>
      <c r="BN6" s="18" t="s">
        <v>3</v>
      </c>
      <c r="BO6" s="21" t="s">
        <v>17</v>
      </c>
      <c r="BP6" s="203"/>
      <c r="BQ6" s="20" t="s">
        <v>6</v>
      </c>
      <c r="BR6" s="231" t="s">
        <v>18</v>
      </c>
      <c r="BS6" s="232"/>
      <c r="BT6" s="233"/>
      <c r="BU6" s="231" t="s">
        <v>19</v>
      </c>
      <c r="BV6" s="233"/>
      <c r="BW6" s="231" t="s">
        <v>20</v>
      </c>
      <c r="BX6" s="233"/>
      <c r="BY6" s="21" t="s">
        <v>14</v>
      </c>
      <c r="BZ6" s="19" t="s">
        <v>15</v>
      </c>
      <c r="CA6" s="22" t="s">
        <v>16</v>
      </c>
      <c r="CB6" s="23"/>
      <c r="CC6" s="1"/>
      <c r="CD6" s="18" t="s">
        <v>3</v>
      </c>
      <c r="CE6" s="21" t="s">
        <v>17</v>
      </c>
      <c r="CF6" s="203"/>
      <c r="CG6" s="20" t="s">
        <v>6</v>
      </c>
      <c r="CH6" s="231" t="s">
        <v>18</v>
      </c>
      <c r="CI6" s="232"/>
      <c r="CJ6" s="233"/>
      <c r="CK6" s="231" t="s">
        <v>19</v>
      </c>
      <c r="CL6" s="233"/>
      <c r="CM6" s="231" t="s">
        <v>20</v>
      </c>
      <c r="CN6" s="233"/>
      <c r="CO6" s="21" t="s">
        <v>14</v>
      </c>
      <c r="CP6" s="19" t="s">
        <v>15</v>
      </c>
      <c r="CQ6" s="22" t="s">
        <v>16</v>
      </c>
      <c r="CR6" s="23"/>
    </row>
    <row r="7" spans="2:96" s="4" customFormat="1">
      <c r="B7" s="24">
        <v>1</v>
      </c>
      <c r="C7" s="3" t="s">
        <v>293</v>
      </c>
      <c r="D7" s="25">
        <v>5</v>
      </c>
      <c r="E7" s="25">
        <v>5</v>
      </c>
      <c r="F7" s="25">
        <v>4</v>
      </c>
      <c r="G7" s="25">
        <v>4</v>
      </c>
      <c r="H7" s="25">
        <v>4</v>
      </c>
      <c r="I7" s="25">
        <v>5</v>
      </c>
      <c r="J7" s="25">
        <v>3</v>
      </c>
      <c r="K7" s="25">
        <v>10</v>
      </c>
      <c r="L7" s="25" t="s">
        <v>173</v>
      </c>
      <c r="M7" s="26">
        <v>140</v>
      </c>
      <c r="N7" s="3">
        <f>B7*M7</f>
        <v>140</v>
      </c>
      <c r="O7" s="60" t="s">
        <v>131</v>
      </c>
      <c r="P7" s="15"/>
      <c r="R7" s="24">
        <v>4</v>
      </c>
      <c r="S7" s="3" t="s">
        <v>252</v>
      </c>
      <c r="T7" s="25">
        <v>5</v>
      </c>
      <c r="U7" s="25">
        <v>4</v>
      </c>
      <c r="V7" s="25">
        <v>4</v>
      </c>
      <c r="W7" s="25">
        <v>4</v>
      </c>
      <c r="X7" s="25">
        <v>1</v>
      </c>
      <c r="Y7" s="25">
        <v>4</v>
      </c>
      <c r="Z7" s="25">
        <v>2</v>
      </c>
      <c r="AA7" s="25">
        <v>9</v>
      </c>
      <c r="AB7" s="25" t="s">
        <v>173</v>
      </c>
      <c r="AC7" s="26">
        <v>32</v>
      </c>
      <c r="AD7" s="3">
        <f>R7*AC7</f>
        <v>128</v>
      </c>
      <c r="AE7" s="60" t="s">
        <v>131</v>
      </c>
      <c r="AF7" s="15"/>
      <c r="AG7" s="1"/>
      <c r="AH7" s="24">
        <v>19</v>
      </c>
      <c r="AI7" s="3" t="s">
        <v>152</v>
      </c>
      <c r="AJ7" s="25">
        <v>4</v>
      </c>
      <c r="AK7" s="25">
        <v>4</v>
      </c>
      <c r="AL7" s="25">
        <v>4</v>
      </c>
      <c r="AM7" s="25">
        <v>4</v>
      </c>
      <c r="AN7" s="25">
        <v>1</v>
      </c>
      <c r="AO7" s="25">
        <v>4</v>
      </c>
      <c r="AP7" s="25">
        <v>1</v>
      </c>
      <c r="AQ7" s="25">
        <v>8</v>
      </c>
      <c r="AR7" s="25" t="s">
        <v>36</v>
      </c>
      <c r="AS7" s="26">
        <v>16</v>
      </c>
      <c r="AT7" s="3">
        <f>AH7*AS7</f>
        <v>304</v>
      </c>
      <c r="AU7" s="13"/>
      <c r="AV7" s="15"/>
      <c r="AW7" s="1"/>
      <c r="AX7" s="24">
        <v>4</v>
      </c>
      <c r="AY7" s="3" t="s">
        <v>323</v>
      </c>
      <c r="AZ7" s="25">
        <v>4</v>
      </c>
      <c r="BA7" s="25">
        <v>4</v>
      </c>
      <c r="BB7" s="25">
        <v>4</v>
      </c>
      <c r="BC7" s="25" t="s">
        <v>161</v>
      </c>
      <c r="BD7" s="25">
        <v>1</v>
      </c>
      <c r="BE7" s="25">
        <v>4</v>
      </c>
      <c r="BF7" s="25">
        <v>1</v>
      </c>
      <c r="BG7" s="25">
        <v>8</v>
      </c>
      <c r="BH7" s="25" t="s">
        <v>36</v>
      </c>
      <c r="BI7" s="26">
        <v>23</v>
      </c>
      <c r="BJ7" s="3">
        <f>BI7*AX7</f>
        <v>92</v>
      </c>
      <c r="BK7" s="13"/>
      <c r="BL7" s="15"/>
      <c r="BM7" s="1"/>
      <c r="BN7" s="24">
        <v>1</v>
      </c>
      <c r="BO7" s="26" t="s">
        <v>233</v>
      </c>
      <c r="BP7" s="200"/>
      <c r="BQ7" s="25">
        <v>4</v>
      </c>
      <c r="BR7" s="226">
        <v>13</v>
      </c>
      <c r="BS7" s="227"/>
      <c r="BT7" s="228"/>
      <c r="BU7" s="226">
        <v>12</v>
      </c>
      <c r="BV7" s="228"/>
      <c r="BW7" s="226">
        <v>10</v>
      </c>
      <c r="BX7" s="228"/>
      <c r="BY7" s="26">
        <v>145</v>
      </c>
      <c r="BZ7" s="3">
        <f>BN7*BY7</f>
        <v>145</v>
      </c>
      <c r="CA7" s="13"/>
      <c r="CB7" s="15"/>
      <c r="CC7" s="1"/>
      <c r="CD7" s="24">
        <v>1</v>
      </c>
      <c r="CE7" s="26" t="s">
        <v>254</v>
      </c>
      <c r="CF7" s="200"/>
      <c r="CG7" s="25">
        <v>4</v>
      </c>
      <c r="CH7" s="226">
        <v>14</v>
      </c>
      <c r="CI7" s="227"/>
      <c r="CJ7" s="228"/>
      <c r="CK7" s="226">
        <v>14</v>
      </c>
      <c r="CL7" s="228"/>
      <c r="CM7" s="226">
        <v>14</v>
      </c>
      <c r="CN7" s="228"/>
      <c r="CO7" s="26">
        <v>200</v>
      </c>
      <c r="CP7" s="3">
        <f>CD7*CO7</f>
        <v>200</v>
      </c>
      <c r="CQ7" s="13"/>
      <c r="CR7" s="15"/>
    </row>
    <row r="8" spans="2:96" s="4" customFormat="1" ht="13.8" thickBot="1">
      <c r="B8" s="24"/>
      <c r="C8" s="3"/>
      <c r="D8" s="25"/>
      <c r="E8" s="25"/>
      <c r="F8" s="25"/>
      <c r="G8" s="25"/>
      <c r="H8" s="25"/>
      <c r="I8" s="25"/>
      <c r="J8" s="25"/>
      <c r="K8" s="25"/>
      <c r="L8" s="25"/>
      <c r="M8" s="26"/>
      <c r="N8" s="3"/>
      <c r="O8" s="13"/>
      <c r="P8" s="15"/>
      <c r="R8" s="24">
        <v>1</v>
      </c>
      <c r="S8" s="3" t="s">
        <v>253</v>
      </c>
      <c r="T8" s="25">
        <v>5</v>
      </c>
      <c r="U8" s="25">
        <v>4</v>
      </c>
      <c r="V8" s="25">
        <v>4</v>
      </c>
      <c r="W8" s="25">
        <v>4</v>
      </c>
      <c r="X8" s="25">
        <v>2</v>
      </c>
      <c r="Y8" s="25">
        <v>4</v>
      </c>
      <c r="Z8" s="25">
        <v>3</v>
      </c>
      <c r="AA8" s="25">
        <v>10</v>
      </c>
      <c r="AB8" s="25" t="s">
        <v>173</v>
      </c>
      <c r="AC8" s="26">
        <f>100-64</f>
        <v>36</v>
      </c>
      <c r="AD8" s="3">
        <f>R8*AC8</f>
        <v>36</v>
      </c>
      <c r="AE8" s="60" t="s">
        <v>131</v>
      </c>
      <c r="AF8" s="15"/>
      <c r="AG8" s="1"/>
      <c r="AH8" s="24">
        <v>1</v>
      </c>
      <c r="AI8" s="3" t="s">
        <v>235</v>
      </c>
      <c r="AJ8" s="25">
        <v>4</v>
      </c>
      <c r="AK8" s="25">
        <v>4</v>
      </c>
      <c r="AL8" s="25">
        <v>4</v>
      </c>
      <c r="AM8" s="25">
        <v>4</v>
      </c>
      <c r="AN8" s="25">
        <v>1</v>
      </c>
      <c r="AO8" s="25">
        <v>4</v>
      </c>
      <c r="AP8" s="25">
        <v>1</v>
      </c>
      <c r="AQ8" s="25">
        <v>8</v>
      </c>
      <c r="AR8" s="25" t="s">
        <v>36</v>
      </c>
      <c r="AS8" s="26">
        <v>16</v>
      </c>
      <c r="AT8" s="3">
        <f>AH8*AS8</f>
        <v>16</v>
      </c>
      <c r="AU8" s="13"/>
      <c r="AV8" s="15"/>
      <c r="AW8" s="1"/>
      <c r="AX8" s="24">
        <v>1</v>
      </c>
      <c r="AY8" s="3" t="s">
        <v>324</v>
      </c>
      <c r="AZ8" s="25">
        <v>4</v>
      </c>
      <c r="BA8" s="25">
        <v>4</v>
      </c>
      <c r="BB8" s="25">
        <v>4</v>
      </c>
      <c r="BC8" s="25" t="s">
        <v>161</v>
      </c>
      <c r="BD8" s="25">
        <v>1</v>
      </c>
      <c r="BE8" s="25">
        <v>4</v>
      </c>
      <c r="BF8" s="25">
        <v>1</v>
      </c>
      <c r="BG8" s="25">
        <v>9</v>
      </c>
      <c r="BH8" s="25" t="s">
        <v>36</v>
      </c>
      <c r="BI8" s="26">
        <f>115-92</f>
        <v>23</v>
      </c>
      <c r="BJ8" s="3">
        <f>BI8*AX8</f>
        <v>23</v>
      </c>
      <c r="BK8" s="13"/>
      <c r="BL8" s="15"/>
      <c r="BM8" s="1"/>
      <c r="BN8" s="24"/>
      <c r="BO8" s="26"/>
      <c r="BP8" s="200"/>
      <c r="BQ8" s="25"/>
      <c r="BR8" s="199"/>
      <c r="BS8" s="201"/>
      <c r="BT8" s="200"/>
      <c r="BU8" s="199"/>
      <c r="BV8" s="200"/>
      <c r="BW8" s="199"/>
      <c r="BX8" s="14"/>
      <c r="BY8" s="26"/>
      <c r="BZ8" s="3"/>
      <c r="CA8" s="13"/>
      <c r="CB8" s="15"/>
      <c r="CC8" s="1"/>
      <c r="CD8" s="24"/>
      <c r="CE8" s="26"/>
      <c r="CF8" s="200"/>
      <c r="CG8" s="25"/>
      <c r="CH8" s="199"/>
      <c r="CI8" s="201"/>
      <c r="CJ8" s="200"/>
      <c r="CK8" s="199"/>
      <c r="CL8" s="200"/>
      <c r="CM8" s="199"/>
      <c r="CN8" s="14"/>
      <c r="CO8" s="26"/>
      <c r="CP8" s="3"/>
      <c r="CQ8" s="13"/>
      <c r="CR8" s="15"/>
    </row>
    <row r="9" spans="2:96" s="4" customFormat="1" ht="13.8" thickBot="1">
      <c r="B9" s="27"/>
      <c r="C9" s="28"/>
      <c r="D9" s="29"/>
      <c r="E9" s="29"/>
      <c r="F9" s="29"/>
      <c r="G9" s="29"/>
      <c r="H9" s="29"/>
      <c r="I9" s="29"/>
      <c r="J9" s="29"/>
      <c r="K9" s="29"/>
      <c r="L9" s="29"/>
      <c r="M9" s="30"/>
      <c r="N9" s="28"/>
      <c r="O9" s="16"/>
      <c r="P9" s="17"/>
      <c r="R9" s="27"/>
      <c r="S9" s="28"/>
      <c r="T9" s="29"/>
      <c r="U9" s="29"/>
      <c r="V9" s="29"/>
      <c r="W9" s="29"/>
      <c r="X9" s="29"/>
      <c r="Y9" s="29"/>
      <c r="Z9" s="29"/>
      <c r="AA9" s="29"/>
      <c r="AB9" s="29"/>
      <c r="AC9" s="30"/>
      <c r="AD9" s="28"/>
      <c r="AE9" s="16"/>
      <c r="AF9" s="17"/>
      <c r="AG9" s="1"/>
      <c r="AH9" s="24">
        <v>1</v>
      </c>
      <c r="AI9" s="3" t="s">
        <v>352</v>
      </c>
      <c r="AJ9" s="25">
        <v>5</v>
      </c>
      <c r="AK9" s="25">
        <v>4</v>
      </c>
      <c r="AL9" s="25">
        <v>4</v>
      </c>
      <c r="AM9" s="25">
        <v>4</v>
      </c>
      <c r="AN9" s="25">
        <v>1</v>
      </c>
      <c r="AO9" s="25">
        <v>4</v>
      </c>
      <c r="AP9" s="25">
        <v>3</v>
      </c>
      <c r="AQ9" s="25">
        <v>8</v>
      </c>
      <c r="AR9" s="25" t="s">
        <v>36</v>
      </c>
      <c r="AS9" s="199" t="s">
        <v>237</v>
      </c>
      <c r="AT9" s="25"/>
      <c r="AU9" s="60" t="s">
        <v>376</v>
      </c>
      <c r="AV9" s="15"/>
      <c r="AW9" s="1"/>
      <c r="AX9" s="27"/>
      <c r="AY9" s="28"/>
      <c r="AZ9" s="29"/>
      <c r="BA9" s="29"/>
      <c r="BB9" s="29"/>
      <c r="BC9" s="29"/>
      <c r="BD9" s="29"/>
      <c r="BE9" s="29"/>
      <c r="BF9" s="29"/>
      <c r="BG9" s="29"/>
      <c r="BH9" s="29"/>
      <c r="BI9" s="30"/>
      <c r="BJ9" s="28"/>
      <c r="BK9" s="16"/>
      <c r="BL9" s="17"/>
      <c r="BM9" s="1"/>
      <c r="BN9" s="18" t="s">
        <v>3</v>
      </c>
      <c r="BO9" s="31" t="s">
        <v>21</v>
      </c>
      <c r="BP9" s="231" t="s">
        <v>22</v>
      </c>
      <c r="BQ9" s="232"/>
      <c r="BR9" s="233"/>
      <c r="BS9" s="231" t="s">
        <v>23</v>
      </c>
      <c r="BT9" s="233"/>
      <c r="BU9" s="231" t="s">
        <v>24</v>
      </c>
      <c r="BV9" s="233"/>
      <c r="BW9" s="231" t="s">
        <v>25</v>
      </c>
      <c r="BX9" s="233"/>
      <c r="BY9" s="21" t="s">
        <v>14</v>
      </c>
      <c r="BZ9" s="19" t="s">
        <v>15</v>
      </c>
      <c r="CA9" s="32" t="s">
        <v>16</v>
      </c>
      <c r="CB9" s="33"/>
      <c r="CC9" s="1"/>
      <c r="CD9" s="18" t="s">
        <v>3</v>
      </c>
      <c r="CE9" s="31" t="s">
        <v>21</v>
      </c>
      <c r="CF9" s="231" t="s">
        <v>22</v>
      </c>
      <c r="CG9" s="232"/>
      <c r="CH9" s="233"/>
      <c r="CI9" s="231" t="s">
        <v>23</v>
      </c>
      <c r="CJ9" s="233"/>
      <c r="CK9" s="231" t="s">
        <v>24</v>
      </c>
      <c r="CL9" s="233"/>
      <c r="CM9" s="231" t="s">
        <v>25</v>
      </c>
      <c r="CN9" s="233"/>
      <c r="CO9" s="21" t="s">
        <v>14</v>
      </c>
      <c r="CP9" s="19" t="s">
        <v>15</v>
      </c>
      <c r="CQ9" s="32" t="s">
        <v>16</v>
      </c>
      <c r="CR9" s="33"/>
    </row>
    <row r="10" spans="2:96" s="4" customFormat="1" ht="13.8" thickBot="1">
      <c r="B10" s="18" t="s">
        <v>3</v>
      </c>
      <c r="C10" s="31" t="s">
        <v>21</v>
      </c>
      <c r="D10" s="231" t="s">
        <v>22</v>
      </c>
      <c r="E10" s="232"/>
      <c r="F10" s="233"/>
      <c r="G10" s="231" t="s">
        <v>23</v>
      </c>
      <c r="H10" s="233"/>
      <c r="I10" s="231" t="s">
        <v>24</v>
      </c>
      <c r="J10" s="233"/>
      <c r="K10" s="231" t="s">
        <v>25</v>
      </c>
      <c r="L10" s="233"/>
      <c r="M10" s="21" t="s">
        <v>14</v>
      </c>
      <c r="N10" s="19" t="s">
        <v>15</v>
      </c>
      <c r="O10" s="32" t="s">
        <v>16</v>
      </c>
      <c r="P10" s="33"/>
      <c r="R10" s="18" t="s">
        <v>3</v>
      </c>
      <c r="S10" s="31" t="s">
        <v>21</v>
      </c>
      <c r="T10" s="231" t="s">
        <v>22</v>
      </c>
      <c r="U10" s="232"/>
      <c r="V10" s="233"/>
      <c r="W10" s="231" t="s">
        <v>23</v>
      </c>
      <c r="X10" s="233"/>
      <c r="Y10" s="231" t="s">
        <v>24</v>
      </c>
      <c r="Z10" s="233"/>
      <c r="AA10" s="231" t="s">
        <v>25</v>
      </c>
      <c r="AB10" s="233"/>
      <c r="AC10" s="21" t="s">
        <v>14</v>
      </c>
      <c r="AD10" s="19" t="s">
        <v>15</v>
      </c>
      <c r="AE10" s="32" t="s">
        <v>16</v>
      </c>
      <c r="AF10" s="33"/>
      <c r="AG10" s="1"/>
      <c r="AH10" s="27"/>
      <c r="AI10" s="28"/>
      <c r="AJ10" s="29"/>
      <c r="AK10" s="29"/>
      <c r="AL10" s="29"/>
      <c r="AM10" s="29"/>
      <c r="AN10" s="29"/>
      <c r="AO10" s="29"/>
      <c r="AP10" s="29"/>
      <c r="AQ10" s="29"/>
      <c r="AR10" s="29"/>
      <c r="AS10" s="30"/>
      <c r="AT10" s="3"/>
      <c r="AU10" s="16"/>
      <c r="AV10" s="17"/>
      <c r="AW10" s="1"/>
      <c r="AX10" s="18" t="s">
        <v>3</v>
      </c>
      <c r="AY10" s="31" t="s">
        <v>21</v>
      </c>
      <c r="AZ10" s="231" t="s">
        <v>22</v>
      </c>
      <c r="BA10" s="232"/>
      <c r="BB10" s="233"/>
      <c r="BC10" s="231" t="s">
        <v>23</v>
      </c>
      <c r="BD10" s="233"/>
      <c r="BE10" s="231" t="s">
        <v>24</v>
      </c>
      <c r="BF10" s="233"/>
      <c r="BG10" s="231" t="s">
        <v>25</v>
      </c>
      <c r="BH10" s="233"/>
      <c r="BI10" s="21" t="s">
        <v>14</v>
      </c>
      <c r="BJ10" s="19" t="s">
        <v>15</v>
      </c>
      <c r="BK10" s="32" t="s">
        <v>16</v>
      </c>
      <c r="BL10" s="33"/>
      <c r="BM10" s="1"/>
      <c r="BN10" s="24"/>
      <c r="BO10" s="3" t="s">
        <v>316</v>
      </c>
      <c r="BP10" s="264" t="s">
        <v>553</v>
      </c>
      <c r="BQ10" s="265"/>
      <c r="BR10" s="266"/>
      <c r="BS10" s="264">
        <v>10</v>
      </c>
      <c r="BT10" s="266"/>
      <c r="BU10" s="264">
        <v>2</v>
      </c>
      <c r="BV10" s="266"/>
      <c r="BW10" s="264" t="s">
        <v>221</v>
      </c>
      <c r="BX10" s="266"/>
      <c r="BY10" s="26"/>
      <c r="BZ10" s="3"/>
      <c r="CA10" s="13" t="s">
        <v>210</v>
      </c>
      <c r="CB10" s="15"/>
      <c r="CC10" s="1"/>
      <c r="CD10" s="24">
        <v>1</v>
      </c>
      <c r="CE10" s="34" t="s">
        <v>258</v>
      </c>
      <c r="CF10" s="229" t="s">
        <v>196</v>
      </c>
      <c r="CG10" s="237"/>
      <c r="CH10" s="230"/>
      <c r="CI10" s="229">
        <v>9</v>
      </c>
      <c r="CJ10" s="230"/>
      <c r="CK10" s="229">
        <v>2</v>
      </c>
      <c r="CL10" s="230"/>
      <c r="CM10" s="229" t="s">
        <v>197</v>
      </c>
      <c r="CN10" s="230"/>
      <c r="CO10" s="26">
        <v>50</v>
      </c>
      <c r="CP10" s="3">
        <f t="shared" ref="CP10" si="0">CD10*CO10</f>
        <v>50</v>
      </c>
      <c r="CQ10" s="13" t="s">
        <v>259</v>
      </c>
      <c r="CR10" s="15"/>
    </row>
    <row r="11" spans="2:96" s="4" customFormat="1" ht="13.8" thickBot="1">
      <c r="B11" s="24">
        <v>1</v>
      </c>
      <c r="C11" s="3" t="s">
        <v>145</v>
      </c>
      <c r="D11" s="226" t="s">
        <v>285</v>
      </c>
      <c r="E11" s="227"/>
      <c r="F11" s="228"/>
      <c r="G11" s="226" t="s">
        <v>33</v>
      </c>
      <c r="H11" s="228"/>
      <c r="I11" s="229" t="s">
        <v>571</v>
      </c>
      <c r="J11" s="230"/>
      <c r="K11" s="226" t="s">
        <v>31</v>
      </c>
      <c r="L11" s="228"/>
      <c r="M11" s="26"/>
      <c r="N11" s="3"/>
      <c r="O11" s="13" t="s">
        <v>572</v>
      </c>
      <c r="P11" s="15"/>
      <c r="R11" s="24">
        <v>4</v>
      </c>
      <c r="S11" s="3" t="s">
        <v>261</v>
      </c>
      <c r="T11" s="226" t="s">
        <v>180</v>
      </c>
      <c r="U11" s="227"/>
      <c r="V11" s="228"/>
      <c r="W11" s="226">
        <v>4</v>
      </c>
      <c r="X11" s="228"/>
      <c r="Y11" s="226">
        <v>5</v>
      </c>
      <c r="Z11" s="228"/>
      <c r="AA11" s="226" t="s">
        <v>181</v>
      </c>
      <c r="AB11" s="228"/>
      <c r="AC11" s="26"/>
      <c r="AD11" s="3"/>
      <c r="AE11" s="13" t="s">
        <v>259</v>
      </c>
      <c r="AF11" s="15"/>
      <c r="AG11" s="1"/>
      <c r="AH11" s="18" t="s">
        <v>3</v>
      </c>
      <c r="AI11" s="31" t="s">
        <v>21</v>
      </c>
      <c r="AJ11" s="231" t="s">
        <v>22</v>
      </c>
      <c r="AK11" s="232"/>
      <c r="AL11" s="233"/>
      <c r="AM11" s="231" t="s">
        <v>23</v>
      </c>
      <c r="AN11" s="233"/>
      <c r="AO11" s="231" t="s">
        <v>24</v>
      </c>
      <c r="AP11" s="233"/>
      <c r="AQ11" s="231" t="s">
        <v>25</v>
      </c>
      <c r="AR11" s="233"/>
      <c r="AS11" s="21" t="s">
        <v>14</v>
      </c>
      <c r="AT11" s="19" t="s">
        <v>15</v>
      </c>
      <c r="AU11" s="32" t="s">
        <v>16</v>
      </c>
      <c r="AV11" s="33"/>
      <c r="AW11" s="1"/>
      <c r="AX11" s="24"/>
      <c r="AY11" s="3" t="s">
        <v>37</v>
      </c>
      <c r="AZ11" s="226" t="s">
        <v>34</v>
      </c>
      <c r="BA11" s="227"/>
      <c r="BB11" s="228"/>
      <c r="BC11" s="226">
        <v>4</v>
      </c>
      <c r="BD11" s="228"/>
      <c r="BE11" s="226">
        <v>5</v>
      </c>
      <c r="BF11" s="228"/>
      <c r="BG11" s="226" t="s">
        <v>35</v>
      </c>
      <c r="BH11" s="228"/>
      <c r="BI11" s="26"/>
      <c r="BJ11" s="3"/>
      <c r="BK11" s="13"/>
      <c r="BL11" s="15"/>
      <c r="BM11" s="1"/>
      <c r="BN11" s="24"/>
      <c r="BO11" s="3"/>
      <c r="BP11" s="234"/>
      <c r="BQ11" s="235"/>
      <c r="BR11" s="236"/>
      <c r="BS11" s="229"/>
      <c r="BT11" s="230"/>
      <c r="BU11" s="229"/>
      <c r="BV11" s="230"/>
      <c r="BW11" s="229"/>
      <c r="BX11" s="230"/>
      <c r="BY11" s="26"/>
      <c r="BZ11" s="3"/>
      <c r="CA11" s="13"/>
      <c r="CB11" s="15"/>
      <c r="CC11" s="1"/>
      <c r="CD11" s="24"/>
      <c r="CE11" s="34" t="s">
        <v>260</v>
      </c>
      <c r="CF11" s="229" t="s">
        <v>194</v>
      </c>
      <c r="CG11" s="237"/>
      <c r="CH11" s="230"/>
      <c r="CI11" s="229">
        <v>5</v>
      </c>
      <c r="CJ11" s="230"/>
      <c r="CK11" s="229">
        <v>4</v>
      </c>
      <c r="CL11" s="230"/>
      <c r="CM11" s="229" t="s">
        <v>195</v>
      </c>
      <c r="CN11" s="230"/>
      <c r="CO11" s="26"/>
      <c r="CP11" s="3"/>
      <c r="CQ11" s="13" t="s">
        <v>259</v>
      </c>
      <c r="CR11" s="15"/>
    </row>
    <row r="12" spans="2:96" s="4" customFormat="1" ht="13.8" thickBot="1">
      <c r="B12" s="24">
        <v>1</v>
      </c>
      <c r="C12" s="3" t="s">
        <v>284</v>
      </c>
      <c r="D12" s="229" t="s">
        <v>34</v>
      </c>
      <c r="E12" s="237"/>
      <c r="F12" s="230"/>
      <c r="G12" s="229">
        <v>7</v>
      </c>
      <c r="H12" s="230"/>
      <c r="I12" s="229">
        <v>2</v>
      </c>
      <c r="J12" s="230"/>
      <c r="K12" s="229" t="s">
        <v>35</v>
      </c>
      <c r="L12" s="230"/>
      <c r="M12" s="26">
        <v>15</v>
      </c>
      <c r="N12" s="3">
        <v>15</v>
      </c>
      <c r="O12" s="13" t="s">
        <v>212</v>
      </c>
      <c r="P12" s="15"/>
      <c r="R12" s="24">
        <v>1</v>
      </c>
      <c r="S12" s="3" t="s">
        <v>262</v>
      </c>
      <c r="T12" s="229" t="s">
        <v>31</v>
      </c>
      <c r="U12" s="237"/>
      <c r="V12" s="230"/>
      <c r="W12" s="229" t="s">
        <v>33</v>
      </c>
      <c r="X12" s="230"/>
      <c r="Y12" s="229" t="s">
        <v>32</v>
      </c>
      <c r="Z12" s="230"/>
      <c r="AA12" s="229" t="s">
        <v>31</v>
      </c>
      <c r="AB12" s="230"/>
      <c r="AC12" s="26"/>
      <c r="AD12" s="3"/>
      <c r="AE12" s="13" t="s">
        <v>211</v>
      </c>
      <c r="AF12" s="15"/>
      <c r="AG12" s="1"/>
      <c r="AH12" s="24"/>
      <c r="AI12" s="3" t="s">
        <v>37</v>
      </c>
      <c r="AJ12" s="226" t="s">
        <v>34</v>
      </c>
      <c r="AK12" s="227"/>
      <c r="AL12" s="228"/>
      <c r="AM12" s="226">
        <v>4</v>
      </c>
      <c r="AN12" s="228"/>
      <c r="AO12" s="226">
        <v>5</v>
      </c>
      <c r="AP12" s="228"/>
      <c r="AQ12" s="226" t="s">
        <v>35</v>
      </c>
      <c r="AR12" s="228"/>
      <c r="AS12" s="26"/>
      <c r="AT12" s="3"/>
      <c r="AU12" s="13"/>
      <c r="AV12" s="15"/>
      <c r="AW12" s="1"/>
      <c r="AX12" s="24"/>
      <c r="AY12" s="3" t="s">
        <v>158</v>
      </c>
      <c r="AZ12" s="229" t="s">
        <v>285</v>
      </c>
      <c r="BA12" s="237"/>
      <c r="BB12" s="230"/>
      <c r="BC12" s="229" t="s">
        <v>325</v>
      </c>
      <c r="BD12" s="230"/>
      <c r="BE12" s="229" t="s">
        <v>32</v>
      </c>
      <c r="BF12" s="230"/>
      <c r="BG12" s="229" t="s">
        <v>31</v>
      </c>
      <c r="BH12" s="230"/>
      <c r="BI12" s="26"/>
      <c r="BJ12" s="3"/>
      <c r="BK12" s="13"/>
      <c r="BL12" s="15"/>
      <c r="BM12" s="1"/>
      <c r="BN12" s="18" t="s">
        <v>3</v>
      </c>
      <c r="BO12" s="35" t="s">
        <v>27</v>
      </c>
      <c r="BP12" s="35" t="s">
        <v>26</v>
      </c>
      <c r="BQ12" s="32"/>
      <c r="BR12" s="202"/>
      <c r="BS12" s="32"/>
      <c r="BT12" s="202"/>
      <c r="BU12" s="32"/>
      <c r="BV12" s="202"/>
      <c r="BW12" s="32"/>
      <c r="BX12" s="36"/>
      <c r="BY12" s="22" t="s">
        <v>14</v>
      </c>
      <c r="BZ12" s="19" t="s">
        <v>15</v>
      </c>
      <c r="CA12" s="32" t="s">
        <v>16</v>
      </c>
      <c r="CB12" s="33"/>
      <c r="CC12" s="1"/>
      <c r="CD12" s="24"/>
      <c r="CE12" s="3"/>
      <c r="CF12" s="234"/>
      <c r="CG12" s="235"/>
      <c r="CH12" s="236"/>
      <c r="CI12" s="229"/>
      <c r="CJ12" s="230"/>
      <c r="CK12" s="229"/>
      <c r="CL12" s="230"/>
      <c r="CM12" s="229"/>
      <c r="CN12" s="230"/>
      <c r="CO12" s="26"/>
      <c r="CP12" s="3"/>
      <c r="CQ12" s="13"/>
      <c r="CR12" s="15"/>
    </row>
    <row r="13" spans="2:96" s="4" customFormat="1" ht="13.5" customHeight="1" thickBot="1">
      <c r="B13" s="24"/>
      <c r="C13" s="3"/>
      <c r="D13" s="234"/>
      <c r="E13" s="235"/>
      <c r="F13" s="236"/>
      <c r="G13" s="229"/>
      <c r="H13" s="230"/>
      <c r="I13" s="229"/>
      <c r="J13" s="230"/>
      <c r="K13" s="229"/>
      <c r="L13" s="230"/>
      <c r="M13" s="26"/>
      <c r="N13" s="3"/>
      <c r="O13" s="13"/>
      <c r="P13" s="15"/>
      <c r="R13" s="24">
        <v>1</v>
      </c>
      <c r="S13" s="3" t="s">
        <v>39</v>
      </c>
      <c r="T13" s="229" t="s">
        <v>31</v>
      </c>
      <c r="U13" s="237"/>
      <c r="V13" s="230"/>
      <c r="W13" s="229" t="s">
        <v>189</v>
      </c>
      <c r="X13" s="230"/>
      <c r="Y13" s="229" t="s">
        <v>32</v>
      </c>
      <c r="Z13" s="230"/>
      <c r="AA13" s="229" t="s">
        <v>31</v>
      </c>
      <c r="AB13" s="230"/>
      <c r="AC13" s="26">
        <v>10</v>
      </c>
      <c r="AD13" s="3">
        <f>R13*AC13</f>
        <v>10</v>
      </c>
      <c r="AE13" s="13" t="s">
        <v>190</v>
      </c>
      <c r="AF13" s="15"/>
      <c r="AG13" s="1"/>
      <c r="AH13" s="24"/>
      <c r="AI13" s="3" t="s">
        <v>38</v>
      </c>
      <c r="AJ13" s="229" t="s">
        <v>180</v>
      </c>
      <c r="AK13" s="237"/>
      <c r="AL13" s="230"/>
      <c r="AM13" s="229">
        <v>4</v>
      </c>
      <c r="AN13" s="230"/>
      <c r="AO13" s="229">
        <v>5</v>
      </c>
      <c r="AP13" s="230"/>
      <c r="AQ13" s="229" t="s">
        <v>181</v>
      </c>
      <c r="AR13" s="230"/>
      <c r="AS13" s="26"/>
      <c r="AT13" s="3"/>
      <c r="AU13" s="13"/>
      <c r="AV13" s="15"/>
      <c r="AW13" s="1"/>
      <c r="AX13" s="24">
        <v>1</v>
      </c>
      <c r="AY13" s="3" t="s">
        <v>262</v>
      </c>
      <c r="AZ13" s="229" t="s">
        <v>285</v>
      </c>
      <c r="BA13" s="237"/>
      <c r="BB13" s="230"/>
      <c r="BC13" s="229" t="s">
        <v>325</v>
      </c>
      <c r="BD13" s="230"/>
      <c r="BE13" s="229" t="s">
        <v>32</v>
      </c>
      <c r="BF13" s="230"/>
      <c r="BG13" s="229" t="s">
        <v>31</v>
      </c>
      <c r="BH13" s="230"/>
      <c r="BI13" s="26">
        <v>15</v>
      </c>
      <c r="BJ13" s="3">
        <f>AX13*BI13</f>
        <v>15</v>
      </c>
      <c r="BK13" s="13" t="s">
        <v>211</v>
      </c>
      <c r="BL13" s="15"/>
      <c r="BM13" s="1"/>
      <c r="BN13" s="24"/>
      <c r="BO13" s="26" t="s">
        <v>202</v>
      </c>
      <c r="BP13" s="85"/>
      <c r="BQ13" s="86"/>
      <c r="BR13" s="86"/>
      <c r="BS13" s="86"/>
      <c r="BT13" s="86"/>
      <c r="BU13" s="86"/>
      <c r="BV13" s="86"/>
      <c r="BW13" s="86"/>
      <c r="BX13" s="87"/>
      <c r="BY13" s="13"/>
      <c r="BZ13" s="3"/>
      <c r="CA13" s="13"/>
      <c r="CB13" s="15"/>
      <c r="CC13" s="1"/>
      <c r="CD13" s="18" t="s">
        <v>3</v>
      </c>
      <c r="CE13" s="35" t="s">
        <v>27</v>
      </c>
      <c r="CF13" s="35" t="s">
        <v>26</v>
      </c>
      <c r="CG13" s="32"/>
      <c r="CH13" s="202"/>
      <c r="CI13" s="32"/>
      <c r="CJ13" s="202"/>
      <c r="CK13" s="32"/>
      <c r="CL13" s="202"/>
      <c r="CM13" s="32"/>
      <c r="CN13" s="36"/>
      <c r="CO13" s="22" t="s">
        <v>14</v>
      </c>
      <c r="CP13" s="19" t="s">
        <v>15</v>
      </c>
      <c r="CQ13" s="32" t="s">
        <v>16</v>
      </c>
      <c r="CR13" s="33"/>
    </row>
    <row r="14" spans="2:96" s="4" customFormat="1">
      <c r="B14" s="18" t="s">
        <v>3</v>
      </c>
      <c r="C14" s="35" t="s">
        <v>27</v>
      </c>
      <c r="D14" s="35" t="s">
        <v>26</v>
      </c>
      <c r="E14" s="32"/>
      <c r="F14" s="202"/>
      <c r="G14" s="32"/>
      <c r="H14" s="202"/>
      <c r="I14" s="32"/>
      <c r="J14" s="202"/>
      <c r="K14" s="32"/>
      <c r="L14" s="36"/>
      <c r="M14" s="22" t="s">
        <v>14</v>
      </c>
      <c r="N14" s="19" t="s">
        <v>15</v>
      </c>
      <c r="O14" s="32" t="s">
        <v>16</v>
      </c>
      <c r="P14" s="33"/>
      <c r="R14" s="24">
        <v>3</v>
      </c>
      <c r="S14" s="3" t="s">
        <v>255</v>
      </c>
      <c r="T14" s="229" t="s">
        <v>31</v>
      </c>
      <c r="U14" s="237"/>
      <c r="V14" s="230"/>
      <c r="W14" s="229" t="s">
        <v>189</v>
      </c>
      <c r="X14" s="230"/>
      <c r="Y14" s="229" t="s">
        <v>32</v>
      </c>
      <c r="Z14" s="230"/>
      <c r="AA14" s="229" t="s">
        <v>31</v>
      </c>
      <c r="AB14" s="230"/>
      <c r="AC14" s="26">
        <v>15</v>
      </c>
      <c r="AD14" s="3">
        <f>R14*AC14</f>
        <v>45</v>
      </c>
      <c r="AE14" s="13" t="s">
        <v>256</v>
      </c>
      <c r="AF14" s="15"/>
      <c r="AG14" s="1"/>
      <c r="AH14" s="24"/>
      <c r="AI14" s="157" t="s">
        <v>561</v>
      </c>
      <c r="AJ14" s="229" t="s">
        <v>180</v>
      </c>
      <c r="AK14" s="237"/>
      <c r="AL14" s="230"/>
      <c r="AM14" s="229">
        <v>4</v>
      </c>
      <c r="AN14" s="230"/>
      <c r="AO14" s="229">
        <v>5</v>
      </c>
      <c r="AP14" s="230"/>
      <c r="AQ14" s="229" t="s">
        <v>181</v>
      </c>
      <c r="AR14" s="230"/>
      <c r="AS14" s="26"/>
      <c r="AT14" s="3"/>
      <c r="AU14" s="13" t="s">
        <v>562</v>
      </c>
      <c r="AV14" s="15"/>
      <c r="AW14" s="1"/>
      <c r="AX14" s="24"/>
      <c r="AY14" s="3" t="s">
        <v>162</v>
      </c>
      <c r="AZ14" s="229" t="s">
        <v>180</v>
      </c>
      <c r="BA14" s="237"/>
      <c r="BB14" s="230"/>
      <c r="BC14" s="229">
        <v>4</v>
      </c>
      <c r="BD14" s="230"/>
      <c r="BE14" s="229">
        <v>5</v>
      </c>
      <c r="BF14" s="230"/>
      <c r="BG14" s="229" t="s">
        <v>181</v>
      </c>
      <c r="BH14" s="230"/>
      <c r="BI14" s="26"/>
      <c r="BJ14" s="3"/>
      <c r="BK14" s="13"/>
      <c r="BL14" s="15"/>
      <c r="BM14" s="1"/>
      <c r="BN14" s="24"/>
      <c r="BO14" s="26" t="s">
        <v>183</v>
      </c>
      <c r="BP14" s="88"/>
      <c r="BQ14" s="86"/>
      <c r="BR14" s="86"/>
      <c r="BS14" s="86"/>
      <c r="BT14" s="86"/>
      <c r="BU14" s="86"/>
      <c r="BV14" s="86"/>
      <c r="BW14" s="86"/>
      <c r="BX14" s="87"/>
      <c r="BY14" s="13"/>
      <c r="BZ14" s="3"/>
      <c r="CA14" s="13"/>
      <c r="CB14" s="15"/>
      <c r="CC14" s="1"/>
      <c r="CD14" s="24"/>
      <c r="CE14" s="83" t="s">
        <v>132</v>
      </c>
      <c r="CF14" s="238" t="s">
        <v>257</v>
      </c>
      <c r="CG14" s="239"/>
      <c r="CH14" s="239"/>
      <c r="CI14" s="239"/>
      <c r="CJ14" s="239"/>
      <c r="CK14" s="239"/>
      <c r="CL14" s="239"/>
      <c r="CM14" s="239"/>
      <c r="CN14" s="240"/>
      <c r="CO14" s="13"/>
      <c r="CP14" s="3"/>
      <c r="CQ14" s="13"/>
      <c r="CR14" s="15"/>
    </row>
    <row r="15" spans="2:96" s="4" customFormat="1" ht="12.75" customHeight="1">
      <c r="B15" s="24"/>
      <c r="C15" s="40" t="s">
        <v>186</v>
      </c>
      <c r="D15" s="40" t="s">
        <v>319</v>
      </c>
      <c r="E15" s="41"/>
      <c r="F15" s="41"/>
      <c r="G15" s="41"/>
      <c r="H15" s="41"/>
      <c r="I15" s="41"/>
      <c r="J15" s="41"/>
      <c r="K15" s="41"/>
      <c r="L15" s="42"/>
      <c r="M15" s="13"/>
      <c r="N15" s="3"/>
      <c r="O15" s="13"/>
      <c r="P15" s="15"/>
      <c r="R15" s="24">
        <v>1</v>
      </c>
      <c r="S15" s="3" t="s">
        <v>155</v>
      </c>
      <c r="T15" s="229" t="s">
        <v>180</v>
      </c>
      <c r="U15" s="237"/>
      <c r="V15" s="230"/>
      <c r="W15" s="229">
        <v>6</v>
      </c>
      <c r="X15" s="230"/>
      <c r="Y15" s="229">
        <v>4</v>
      </c>
      <c r="Z15" s="230"/>
      <c r="AA15" s="229" t="s">
        <v>191</v>
      </c>
      <c r="AB15" s="230"/>
      <c r="AC15" s="26">
        <v>25</v>
      </c>
      <c r="AD15" s="3">
        <f>R15*AC15</f>
        <v>25</v>
      </c>
      <c r="AE15" s="13" t="s">
        <v>192</v>
      </c>
      <c r="AF15" s="15"/>
      <c r="AG15" s="1"/>
      <c r="AH15" s="24"/>
      <c r="AI15" s="157" t="s">
        <v>563</v>
      </c>
      <c r="AJ15" s="229" t="s">
        <v>180</v>
      </c>
      <c r="AK15" s="237"/>
      <c r="AL15" s="230"/>
      <c r="AM15" s="229" t="s">
        <v>568</v>
      </c>
      <c r="AN15" s="230"/>
      <c r="AO15" s="229">
        <v>5</v>
      </c>
      <c r="AP15" s="230"/>
      <c r="AQ15" s="229" t="s">
        <v>181</v>
      </c>
      <c r="AR15" s="230"/>
      <c r="AS15" s="26"/>
      <c r="AT15" s="3"/>
      <c r="AU15" s="13" t="s">
        <v>569</v>
      </c>
      <c r="AV15" s="15"/>
      <c r="AW15" s="1"/>
      <c r="AX15" s="24">
        <v>2</v>
      </c>
      <c r="AY15" s="3" t="s">
        <v>153</v>
      </c>
      <c r="AZ15" s="229" t="s">
        <v>34</v>
      </c>
      <c r="BA15" s="237"/>
      <c r="BB15" s="230"/>
      <c r="BC15" s="229">
        <v>8</v>
      </c>
      <c r="BD15" s="230"/>
      <c r="BE15" s="229">
        <v>1</v>
      </c>
      <c r="BF15" s="230"/>
      <c r="BG15" s="229" t="s">
        <v>213</v>
      </c>
      <c r="BH15" s="230"/>
      <c r="BI15" s="26">
        <v>10</v>
      </c>
      <c r="BJ15" s="3">
        <f>AX15*BI15</f>
        <v>20</v>
      </c>
      <c r="BK15" s="13" t="s">
        <v>214</v>
      </c>
      <c r="BL15" s="15"/>
      <c r="BM15" s="1"/>
      <c r="BN15" s="24"/>
      <c r="BO15" s="26" t="s">
        <v>231</v>
      </c>
      <c r="BP15" s="88"/>
      <c r="BQ15" s="86"/>
      <c r="BR15" s="86"/>
      <c r="BS15" s="86"/>
      <c r="BT15" s="86"/>
      <c r="BU15" s="86"/>
      <c r="BV15" s="86"/>
      <c r="BW15" s="86"/>
      <c r="BX15" s="87"/>
      <c r="BY15" s="13"/>
      <c r="BZ15" s="3"/>
      <c r="CA15" s="13"/>
      <c r="CB15" s="15"/>
      <c r="CC15" s="1"/>
      <c r="CD15" s="24"/>
      <c r="CE15" s="34" t="s">
        <v>183</v>
      </c>
      <c r="CF15" s="206"/>
      <c r="CG15" s="207"/>
      <c r="CH15" s="207"/>
      <c r="CI15" s="207"/>
      <c r="CJ15" s="207"/>
      <c r="CK15" s="207"/>
      <c r="CL15" s="207"/>
      <c r="CM15" s="207"/>
      <c r="CN15" s="208"/>
      <c r="CO15" s="13"/>
      <c r="CP15" s="3"/>
      <c r="CQ15" s="13"/>
      <c r="CR15" s="15"/>
    </row>
    <row r="16" spans="2:96" s="4" customFormat="1" ht="13.8" thickBot="1">
      <c r="B16" s="24">
        <v>1</v>
      </c>
      <c r="C16" s="26" t="s">
        <v>144</v>
      </c>
      <c r="D16" s="40" t="s">
        <v>172</v>
      </c>
      <c r="E16" s="41"/>
      <c r="F16" s="41"/>
      <c r="G16" s="41"/>
      <c r="H16" s="41"/>
      <c r="I16" s="41"/>
      <c r="J16" s="41"/>
      <c r="K16" s="41"/>
      <c r="L16" s="42"/>
      <c r="M16" s="13">
        <v>15</v>
      </c>
      <c r="N16" s="3">
        <f t="shared" ref="N16" si="1">B16*M16</f>
        <v>15</v>
      </c>
      <c r="O16" s="13"/>
      <c r="P16" s="15"/>
      <c r="R16" s="24"/>
      <c r="S16" s="3"/>
      <c r="T16" s="234"/>
      <c r="U16" s="235"/>
      <c r="V16" s="236"/>
      <c r="W16" s="229"/>
      <c r="X16" s="230"/>
      <c r="Y16" s="229"/>
      <c r="Z16" s="230"/>
      <c r="AA16" s="229"/>
      <c r="AB16" s="230"/>
      <c r="AC16" s="26"/>
      <c r="AD16" s="3"/>
      <c r="AE16" s="13"/>
      <c r="AF16" s="15"/>
      <c r="AG16" s="1"/>
      <c r="AH16" s="24"/>
      <c r="AI16" s="157" t="s">
        <v>564</v>
      </c>
      <c r="AJ16" s="229" t="s">
        <v>565</v>
      </c>
      <c r="AK16" s="237"/>
      <c r="AL16" s="230"/>
      <c r="AM16" s="229">
        <v>4</v>
      </c>
      <c r="AN16" s="230"/>
      <c r="AO16" s="229">
        <v>4</v>
      </c>
      <c r="AP16" s="230"/>
      <c r="AQ16" s="229" t="s">
        <v>181</v>
      </c>
      <c r="AR16" s="230"/>
      <c r="AS16" s="26"/>
      <c r="AT16" s="3"/>
      <c r="AU16" s="13"/>
      <c r="AV16" s="15"/>
      <c r="AW16" s="1"/>
      <c r="AX16" s="24"/>
      <c r="AY16" s="3"/>
      <c r="AZ16" s="234"/>
      <c r="BA16" s="235"/>
      <c r="BB16" s="236"/>
      <c r="BC16" s="229"/>
      <c r="BD16" s="230"/>
      <c r="BE16" s="229"/>
      <c r="BF16" s="230"/>
      <c r="BG16" s="229"/>
      <c r="BH16" s="230"/>
      <c r="BI16" s="26"/>
      <c r="BJ16" s="3"/>
      <c r="BK16" s="13"/>
      <c r="BL16" s="15"/>
      <c r="BM16" s="1"/>
      <c r="BN16" s="24">
        <v>1</v>
      </c>
      <c r="BO16" s="26" t="s">
        <v>317</v>
      </c>
      <c r="BP16" s="40" t="s">
        <v>554</v>
      </c>
      <c r="BQ16" s="41"/>
      <c r="BR16" s="41"/>
      <c r="BS16" s="41"/>
      <c r="BT16" s="41"/>
      <c r="BU16" s="41"/>
      <c r="BV16" s="41"/>
      <c r="BW16" s="41"/>
      <c r="BX16" s="42"/>
      <c r="BY16" s="13">
        <v>10</v>
      </c>
      <c r="BZ16" s="3">
        <f>BN16*BY16</f>
        <v>10</v>
      </c>
      <c r="CA16" s="13"/>
      <c r="CB16" s="15"/>
      <c r="CC16" s="1"/>
      <c r="CD16" s="24">
        <v>1</v>
      </c>
      <c r="CE16" s="34" t="s">
        <v>202</v>
      </c>
      <c r="CF16" s="206"/>
      <c r="CG16" s="207"/>
      <c r="CH16" s="207"/>
      <c r="CI16" s="207"/>
      <c r="CJ16" s="207"/>
      <c r="CK16" s="207"/>
      <c r="CL16" s="207"/>
      <c r="CM16" s="207"/>
      <c r="CN16" s="208"/>
      <c r="CO16" s="13">
        <v>1</v>
      </c>
      <c r="CP16" s="3">
        <f>CO16*CD16</f>
        <v>1</v>
      </c>
      <c r="CQ16" s="13"/>
      <c r="CR16" s="15"/>
    </row>
    <row r="17" spans="2:96" s="4" customFormat="1" ht="13.5" customHeight="1" thickBot="1">
      <c r="B17" s="24"/>
      <c r="C17" s="26" t="s">
        <v>146</v>
      </c>
      <c r="D17" s="40" t="s">
        <v>576</v>
      </c>
      <c r="E17" s="41"/>
      <c r="F17" s="41"/>
      <c r="G17" s="41"/>
      <c r="H17" s="41"/>
      <c r="I17" s="41"/>
      <c r="J17" s="41"/>
      <c r="K17" s="41"/>
      <c r="L17" s="42"/>
      <c r="M17" s="13"/>
      <c r="N17" s="3"/>
      <c r="O17" s="13"/>
      <c r="P17" s="15"/>
      <c r="R17" s="18" t="s">
        <v>3</v>
      </c>
      <c r="S17" s="35" t="s">
        <v>27</v>
      </c>
      <c r="T17" s="35" t="s">
        <v>26</v>
      </c>
      <c r="U17" s="32"/>
      <c r="V17" s="202"/>
      <c r="W17" s="32"/>
      <c r="X17" s="202"/>
      <c r="Y17" s="32"/>
      <c r="Z17" s="202"/>
      <c r="AA17" s="32"/>
      <c r="AB17" s="36"/>
      <c r="AC17" s="22" t="s">
        <v>14</v>
      </c>
      <c r="AD17" s="19" t="s">
        <v>15</v>
      </c>
      <c r="AE17" s="32" t="s">
        <v>16</v>
      </c>
      <c r="AF17" s="33"/>
      <c r="AG17" s="1"/>
      <c r="AH17" s="24"/>
      <c r="AI17" s="157" t="s">
        <v>566</v>
      </c>
      <c r="AJ17" s="229" t="s">
        <v>567</v>
      </c>
      <c r="AK17" s="237"/>
      <c r="AL17" s="230"/>
      <c r="AM17" s="229">
        <v>4</v>
      </c>
      <c r="AN17" s="230"/>
      <c r="AO17" s="229">
        <v>3</v>
      </c>
      <c r="AP17" s="230"/>
      <c r="AQ17" s="229" t="s">
        <v>181</v>
      </c>
      <c r="AR17" s="230"/>
      <c r="AS17" s="26"/>
      <c r="AT17" s="3"/>
      <c r="AU17" s="13" t="s">
        <v>212</v>
      </c>
      <c r="AV17" s="15"/>
      <c r="AW17" s="1"/>
      <c r="AX17" s="18" t="s">
        <v>3</v>
      </c>
      <c r="AY17" s="35" t="s">
        <v>27</v>
      </c>
      <c r="AZ17" s="35" t="s">
        <v>26</v>
      </c>
      <c r="BA17" s="32"/>
      <c r="BB17" s="202"/>
      <c r="BC17" s="32"/>
      <c r="BD17" s="202"/>
      <c r="BE17" s="32"/>
      <c r="BF17" s="202"/>
      <c r="BG17" s="32"/>
      <c r="BH17" s="36"/>
      <c r="BI17" s="22" t="s">
        <v>14</v>
      </c>
      <c r="BJ17" s="19" t="s">
        <v>15</v>
      </c>
      <c r="BK17" s="32" t="s">
        <v>16</v>
      </c>
      <c r="BL17" s="33"/>
      <c r="BM17" s="1"/>
      <c r="BN17" s="27"/>
      <c r="BO17" s="30"/>
      <c r="BP17" s="37"/>
      <c r="BQ17" s="38"/>
      <c r="BR17" s="38"/>
      <c r="BS17" s="38"/>
      <c r="BT17" s="38"/>
      <c r="BU17" s="38"/>
      <c r="BV17" s="38"/>
      <c r="BW17" s="38"/>
      <c r="BX17" s="39"/>
      <c r="BY17" s="16"/>
      <c r="BZ17" s="28"/>
      <c r="CA17" s="16"/>
      <c r="CB17" s="17"/>
      <c r="CC17" s="1"/>
      <c r="CD17" s="24"/>
      <c r="CE17" s="34" t="s">
        <v>198</v>
      </c>
      <c r="CF17" s="238" t="s">
        <v>201</v>
      </c>
      <c r="CG17" s="239"/>
      <c r="CH17" s="239"/>
      <c r="CI17" s="239"/>
      <c r="CJ17" s="239"/>
      <c r="CK17" s="239"/>
      <c r="CL17" s="239"/>
      <c r="CM17" s="239"/>
      <c r="CN17" s="240"/>
      <c r="CO17" s="13"/>
      <c r="CP17" s="3"/>
      <c r="CQ17" s="13"/>
      <c r="CR17" s="15"/>
    </row>
    <row r="18" spans="2:96" s="4" customFormat="1" ht="13.8" thickBot="1">
      <c r="B18" s="24"/>
      <c r="C18" s="26" t="s">
        <v>137</v>
      </c>
      <c r="D18" s="238" t="s">
        <v>543</v>
      </c>
      <c r="E18" s="239"/>
      <c r="F18" s="239"/>
      <c r="G18" s="239"/>
      <c r="H18" s="239"/>
      <c r="I18" s="239"/>
      <c r="J18" s="239"/>
      <c r="K18" s="239"/>
      <c r="L18" s="240"/>
      <c r="M18" s="13"/>
      <c r="N18" s="3"/>
      <c r="O18" s="13"/>
      <c r="P18" s="15"/>
      <c r="R18" s="24"/>
      <c r="S18" s="40" t="s">
        <v>186</v>
      </c>
      <c r="T18" s="40" t="s">
        <v>319</v>
      </c>
      <c r="U18" s="41"/>
      <c r="V18" s="41"/>
      <c r="W18" s="41"/>
      <c r="X18" s="41"/>
      <c r="Y18" s="41"/>
      <c r="Z18" s="41"/>
      <c r="AA18" s="41"/>
      <c r="AB18" s="42"/>
      <c r="AC18" s="13"/>
      <c r="AD18" s="3"/>
      <c r="AE18" s="13"/>
      <c r="AF18" s="15"/>
      <c r="AG18" s="1"/>
      <c r="AH18" s="24">
        <v>1</v>
      </c>
      <c r="AI18" s="3" t="s">
        <v>39</v>
      </c>
      <c r="AJ18" s="229" t="s">
        <v>285</v>
      </c>
      <c r="AK18" s="237"/>
      <c r="AL18" s="230"/>
      <c r="AM18" s="229" t="s">
        <v>189</v>
      </c>
      <c r="AN18" s="230"/>
      <c r="AO18" s="229" t="s">
        <v>32</v>
      </c>
      <c r="AP18" s="230"/>
      <c r="AQ18" s="229" t="s">
        <v>31</v>
      </c>
      <c r="AR18" s="230"/>
      <c r="AS18" s="26">
        <v>20</v>
      </c>
      <c r="AT18" s="3">
        <v>20</v>
      </c>
      <c r="AU18" s="13" t="s">
        <v>190</v>
      </c>
      <c r="AV18" s="15"/>
      <c r="AW18" s="1"/>
      <c r="AX18" s="24"/>
      <c r="AY18" s="40" t="s">
        <v>186</v>
      </c>
      <c r="AZ18" s="40" t="s">
        <v>319</v>
      </c>
      <c r="BA18" s="41"/>
      <c r="BB18" s="41"/>
      <c r="BC18" s="41"/>
      <c r="BD18" s="41"/>
      <c r="BE18" s="41"/>
      <c r="BF18" s="41"/>
      <c r="BG18" s="41"/>
      <c r="BH18" s="42"/>
      <c r="BI18" s="13"/>
      <c r="BJ18" s="3"/>
      <c r="BK18" s="13"/>
      <c r="BL18" s="15"/>
      <c r="BM18" s="1"/>
      <c r="BN18" s="1"/>
      <c r="BO18" s="1"/>
      <c r="BP18" s="2"/>
      <c r="BQ18" s="2"/>
      <c r="BR18" s="2"/>
      <c r="BS18" s="2"/>
      <c r="BT18" s="2"/>
      <c r="BU18" s="2"/>
      <c r="BV18" s="2"/>
      <c r="BW18" s="2"/>
      <c r="BX18" s="1"/>
      <c r="BY18" s="1"/>
      <c r="BZ18" s="1"/>
      <c r="CA18" s="1"/>
      <c r="CB18" s="1"/>
      <c r="CC18" s="1"/>
      <c r="CD18" s="24"/>
      <c r="CE18" s="34"/>
      <c r="CF18" s="238"/>
      <c r="CG18" s="239"/>
      <c r="CH18" s="239"/>
      <c r="CI18" s="239"/>
      <c r="CJ18" s="239"/>
      <c r="CK18" s="239"/>
      <c r="CL18" s="239"/>
      <c r="CM18" s="239"/>
      <c r="CN18" s="240"/>
      <c r="CO18" s="13"/>
      <c r="CP18" s="3"/>
      <c r="CQ18" s="13"/>
      <c r="CR18" s="15"/>
    </row>
    <row r="19" spans="2:96" s="4" customFormat="1" ht="12.75" customHeight="1">
      <c r="B19" s="24"/>
      <c r="C19" s="26"/>
      <c r="D19" s="238"/>
      <c r="E19" s="239"/>
      <c r="F19" s="239"/>
      <c r="G19" s="239"/>
      <c r="H19" s="239"/>
      <c r="I19" s="239"/>
      <c r="J19" s="239"/>
      <c r="K19" s="239"/>
      <c r="L19" s="240"/>
      <c r="M19" s="13"/>
      <c r="N19" s="3"/>
      <c r="O19" s="13"/>
      <c r="P19" s="15"/>
      <c r="R19" s="24"/>
      <c r="S19" s="40" t="s">
        <v>246</v>
      </c>
      <c r="T19" s="241" t="s">
        <v>320</v>
      </c>
      <c r="U19" s="242"/>
      <c r="V19" s="242"/>
      <c r="W19" s="242"/>
      <c r="X19" s="242"/>
      <c r="Y19" s="242"/>
      <c r="Z19" s="242"/>
      <c r="AA19" s="242"/>
      <c r="AB19" s="243"/>
      <c r="AC19" s="13"/>
      <c r="AD19" s="3"/>
      <c r="AE19" s="13"/>
      <c r="AF19" s="15"/>
      <c r="AG19" s="1"/>
      <c r="AH19" s="24">
        <v>2</v>
      </c>
      <c r="AI19" s="3" t="s">
        <v>153</v>
      </c>
      <c r="AJ19" s="229" t="s">
        <v>34</v>
      </c>
      <c r="AK19" s="237"/>
      <c r="AL19" s="230"/>
      <c r="AM19" s="229">
        <v>8</v>
      </c>
      <c r="AN19" s="230"/>
      <c r="AO19" s="229">
        <v>1</v>
      </c>
      <c r="AP19" s="230"/>
      <c r="AQ19" s="229" t="s">
        <v>213</v>
      </c>
      <c r="AR19" s="230"/>
      <c r="AS19" s="26">
        <v>10</v>
      </c>
      <c r="AT19" s="3">
        <f>AH19*AS19</f>
        <v>20</v>
      </c>
      <c r="AU19" s="13" t="s">
        <v>214</v>
      </c>
      <c r="AV19" s="15"/>
      <c r="AW19" s="1"/>
      <c r="AX19" s="24">
        <v>1</v>
      </c>
      <c r="AY19" s="65" t="s">
        <v>206</v>
      </c>
      <c r="AZ19" s="66" t="s">
        <v>209</v>
      </c>
      <c r="BA19" s="67"/>
      <c r="BB19" s="67"/>
      <c r="BC19" s="67"/>
      <c r="BD19" s="67"/>
      <c r="BE19" s="67"/>
      <c r="BF19" s="67"/>
      <c r="BG19" s="67"/>
      <c r="BH19" s="68"/>
      <c r="BI19" s="13">
        <v>10</v>
      </c>
      <c r="BJ19" s="3">
        <f>AX19*BI19</f>
        <v>10</v>
      </c>
      <c r="BK19" s="13"/>
      <c r="BL19" s="15"/>
      <c r="BM19" s="1"/>
      <c r="BN19" s="6" t="s">
        <v>0</v>
      </c>
      <c r="BO19" s="221" t="s">
        <v>496</v>
      </c>
      <c r="BP19" s="221"/>
      <c r="BQ19" s="222"/>
      <c r="BR19" s="9" t="s">
        <v>1</v>
      </c>
      <c r="BS19" s="8"/>
      <c r="BT19" s="8" t="s">
        <v>327</v>
      </c>
      <c r="BU19" s="8"/>
      <c r="BV19" s="8"/>
      <c r="BW19" s="8"/>
      <c r="BX19" s="10"/>
      <c r="BY19" s="7"/>
      <c r="BZ19" s="7"/>
      <c r="CA19" s="7" t="s">
        <v>2</v>
      </c>
      <c r="CB19" s="11">
        <f>SUM(BZ21:BZ32)</f>
        <v>100</v>
      </c>
      <c r="CC19" s="1"/>
      <c r="CD19" s="24"/>
      <c r="CE19" s="34"/>
      <c r="CF19" s="238"/>
      <c r="CG19" s="239"/>
      <c r="CH19" s="239"/>
      <c r="CI19" s="239"/>
      <c r="CJ19" s="239"/>
      <c r="CK19" s="239"/>
      <c r="CL19" s="239"/>
      <c r="CM19" s="239"/>
      <c r="CN19" s="240"/>
      <c r="CO19" s="13"/>
      <c r="CP19" s="3"/>
      <c r="CQ19" s="13"/>
      <c r="CR19" s="15"/>
    </row>
    <row r="20" spans="2:96" s="4" customFormat="1" ht="13.8" thickBot="1">
      <c r="B20" s="24"/>
      <c r="C20" s="26"/>
      <c r="D20" s="238"/>
      <c r="E20" s="239"/>
      <c r="F20" s="239"/>
      <c r="G20" s="239"/>
      <c r="H20" s="239"/>
      <c r="I20" s="239"/>
      <c r="J20" s="239"/>
      <c r="K20" s="239"/>
      <c r="L20" s="240"/>
      <c r="M20" s="13"/>
      <c r="N20" s="3"/>
      <c r="O20" s="13"/>
      <c r="P20" s="15"/>
      <c r="R20" s="24"/>
      <c r="S20" s="40"/>
      <c r="T20" s="241"/>
      <c r="U20" s="242"/>
      <c r="V20" s="242"/>
      <c r="W20" s="242"/>
      <c r="X20" s="242"/>
      <c r="Y20" s="242"/>
      <c r="Z20" s="242"/>
      <c r="AA20" s="242"/>
      <c r="AB20" s="243"/>
      <c r="AC20" s="13"/>
      <c r="AD20" s="3"/>
      <c r="AE20" s="13"/>
      <c r="AF20" s="15"/>
      <c r="AG20" s="1"/>
      <c r="AH20" s="24">
        <v>2</v>
      </c>
      <c r="AI20" s="3" t="s">
        <v>556</v>
      </c>
      <c r="AJ20" s="229" t="s">
        <v>196</v>
      </c>
      <c r="AK20" s="237"/>
      <c r="AL20" s="230"/>
      <c r="AM20" s="229">
        <v>4</v>
      </c>
      <c r="AN20" s="230"/>
      <c r="AO20" s="229">
        <v>6</v>
      </c>
      <c r="AP20" s="230"/>
      <c r="AQ20" s="229" t="s">
        <v>197</v>
      </c>
      <c r="AR20" s="230"/>
      <c r="AS20" s="199" t="s">
        <v>237</v>
      </c>
      <c r="AT20" s="3"/>
      <c r="AU20" s="13" t="s">
        <v>210</v>
      </c>
      <c r="AV20" s="15"/>
      <c r="AW20" s="1"/>
      <c r="AX20" s="24"/>
      <c r="AY20" s="40" t="s">
        <v>246</v>
      </c>
      <c r="AZ20" s="238" t="s">
        <v>320</v>
      </c>
      <c r="BA20" s="239"/>
      <c r="BB20" s="239"/>
      <c r="BC20" s="239"/>
      <c r="BD20" s="239"/>
      <c r="BE20" s="239"/>
      <c r="BF20" s="239"/>
      <c r="BG20" s="239"/>
      <c r="BH20" s="240"/>
      <c r="BI20" s="13"/>
      <c r="BJ20" s="3"/>
      <c r="BK20" s="13"/>
      <c r="BL20" s="15"/>
      <c r="BM20" s="1"/>
      <c r="BN20" s="12"/>
      <c r="BO20" s="44"/>
      <c r="BP20" s="44"/>
      <c r="BQ20" s="45"/>
      <c r="BR20" s="83" t="s">
        <v>243</v>
      </c>
      <c r="BS20" s="201"/>
      <c r="BT20" s="201"/>
      <c r="BU20" s="84" t="s">
        <v>244</v>
      </c>
      <c r="BV20" s="201"/>
      <c r="BW20" s="201"/>
      <c r="BX20" s="14"/>
      <c r="BY20" s="13"/>
      <c r="BZ20" s="13"/>
      <c r="CA20" s="81" t="s">
        <v>245</v>
      </c>
      <c r="CB20" s="15">
        <f>BT20+BW20</f>
        <v>0</v>
      </c>
      <c r="CC20" s="1"/>
      <c r="CD20" s="24"/>
      <c r="CE20" s="34" t="s">
        <v>199</v>
      </c>
      <c r="CF20" s="238" t="s">
        <v>200</v>
      </c>
      <c r="CG20" s="239"/>
      <c r="CH20" s="239"/>
      <c r="CI20" s="239"/>
      <c r="CJ20" s="239"/>
      <c r="CK20" s="239"/>
      <c r="CL20" s="239"/>
      <c r="CM20" s="239"/>
      <c r="CN20" s="240"/>
      <c r="CO20" s="13"/>
      <c r="CP20" s="3"/>
      <c r="CQ20" s="13"/>
      <c r="CR20" s="15"/>
    </row>
    <row r="21" spans="2:96" s="4" customFormat="1">
      <c r="B21" s="24"/>
      <c r="C21" s="26"/>
      <c r="D21" s="238"/>
      <c r="E21" s="239"/>
      <c r="F21" s="239"/>
      <c r="G21" s="239"/>
      <c r="H21" s="239"/>
      <c r="I21" s="239"/>
      <c r="J21" s="239"/>
      <c r="K21" s="239"/>
      <c r="L21" s="240"/>
      <c r="M21" s="13"/>
      <c r="N21" s="3"/>
      <c r="O21" s="13"/>
      <c r="P21" s="15"/>
      <c r="R21" s="24"/>
      <c r="S21" s="40"/>
      <c r="T21" s="241"/>
      <c r="U21" s="242"/>
      <c r="V21" s="242"/>
      <c r="W21" s="242"/>
      <c r="X21" s="242"/>
      <c r="Y21" s="242"/>
      <c r="Z21" s="242"/>
      <c r="AA21" s="242"/>
      <c r="AB21" s="243"/>
      <c r="AC21" s="13"/>
      <c r="AD21" s="3"/>
      <c r="AE21" s="13"/>
      <c r="AF21" s="15"/>
      <c r="AG21" s="1"/>
      <c r="AH21" s="24"/>
      <c r="AI21" s="3" t="s">
        <v>557</v>
      </c>
      <c r="AJ21" s="244" t="s">
        <v>196</v>
      </c>
      <c r="AK21" s="237"/>
      <c r="AL21" s="230"/>
      <c r="AM21" s="229">
        <v>8</v>
      </c>
      <c r="AN21" s="230"/>
      <c r="AO21" s="229">
        <v>3</v>
      </c>
      <c r="AP21" s="230"/>
      <c r="AQ21" s="229" t="s">
        <v>197</v>
      </c>
      <c r="AR21" s="230"/>
      <c r="AS21" s="26"/>
      <c r="AT21" s="3"/>
      <c r="AU21" s="13"/>
      <c r="AV21" s="15"/>
      <c r="AW21" s="1"/>
      <c r="AX21" s="24"/>
      <c r="AY21" s="40"/>
      <c r="AZ21" s="238"/>
      <c r="BA21" s="239"/>
      <c r="BB21" s="239"/>
      <c r="BC21" s="239"/>
      <c r="BD21" s="239"/>
      <c r="BE21" s="239"/>
      <c r="BF21" s="239"/>
      <c r="BG21" s="239"/>
      <c r="BH21" s="240"/>
      <c r="BI21" s="13"/>
      <c r="BJ21" s="3"/>
      <c r="BK21" s="13"/>
      <c r="BL21" s="15"/>
      <c r="BM21" s="1"/>
      <c r="BN21" s="18" t="s">
        <v>3</v>
      </c>
      <c r="BO21" s="21" t="s">
        <v>17</v>
      </c>
      <c r="BP21" s="203"/>
      <c r="BQ21" s="20" t="s">
        <v>6</v>
      </c>
      <c r="BR21" s="231" t="s">
        <v>18</v>
      </c>
      <c r="BS21" s="232"/>
      <c r="BT21" s="233"/>
      <c r="BU21" s="231" t="s">
        <v>19</v>
      </c>
      <c r="BV21" s="233"/>
      <c r="BW21" s="231" t="s">
        <v>20</v>
      </c>
      <c r="BX21" s="233"/>
      <c r="BY21" s="21" t="s">
        <v>14</v>
      </c>
      <c r="BZ21" s="19" t="s">
        <v>15</v>
      </c>
      <c r="CA21" s="22" t="s">
        <v>16</v>
      </c>
      <c r="CB21" s="23"/>
      <c r="CC21" s="1"/>
      <c r="CD21" s="24"/>
      <c r="CE21" s="34"/>
      <c r="CF21" s="238"/>
      <c r="CG21" s="239"/>
      <c r="CH21" s="239"/>
      <c r="CI21" s="239"/>
      <c r="CJ21" s="239"/>
      <c r="CK21" s="239"/>
      <c r="CL21" s="239"/>
      <c r="CM21" s="239"/>
      <c r="CN21" s="240"/>
      <c r="CO21" s="13"/>
      <c r="CP21" s="3"/>
      <c r="CQ21" s="13"/>
      <c r="CR21" s="15"/>
    </row>
    <row r="22" spans="2:96" s="4" customFormat="1" ht="13.8" thickBot="1">
      <c r="B22" s="24"/>
      <c r="C22" s="26"/>
      <c r="D22" s="238"/>
      <c r="E22" s="239"/>
      <c r="F22" s="239"/>
      <c r="G22" s="239"/>
      <c r="H22" s="239"/>
      <c r="I22" s="239"/>
      <c r="J22" s="239"/>
      <c r="K22" s="239"/>
      <c r="L22" s="240"/>
      <c r="M22" s="13"/>
      <c r="N22" s="3"/>
      <c r="O22" s="13"/>
      <c r="P22" s="15"/>
      <c r="R22" s="24"/>
      <c r="S22" s="40"/>
      <c r="T22" s="241"/>
      <c r="U22" s="242"/>
      <c r="V22" s="242"/>
      <c r="W22" s="242"/>
      <c r="X22" s="242"/>
      <c r="Y22" s="242"/>
      <c r="Z22" s="242"/>
      <c r="AA22" s="242"/>
      <c r="AB22" s="243"/>
      <c r="AC22" s="13"/>
      <c r="AD22" s="3"/>
      <c r="AE22" s="13"/>
      <c r="AF22" s="15"/>
      <c r="AG22" s="1"/>
      <c r="AH22" s="24"/>
      <c r="AI22" s="3"/>
      <c r="AJ22" s="234"/>
      <c r="AK22" s="235"/>
      <c r="AL22" s="236"/>
      <c r="AM22" s="229"/>
      <c r="AN22" s="230"/>
      <c r="AO22" s="229"/>
      <c r="AP22" s="230"/>
      <c r="AQ22" s="229"/>
      <c r="AR22" s="230"/>
      <c r="AS22" s="26"/>
      <c r="AT22" s="3"/>
      <c r="AU22" s="13"/>
      <c r="AV22" s="15"/>
      <c r="AW22" s="1"/>
      <c r="AX22" s="24"/>
      <c r="AY22" s="40"/>
      <c r="AZ22" s="238"/>
      <c r="BA22" s="239"/>
      <c r="BB22" s="239"/>
      <c r="BC22" s="239"/>
      <c r="BD22" s="239"/>
      <c r="BE22" s="239"/>
      <c r="BF22" s="239"/>
      <c r="BG22" s="239"/>
      <c r="BH22" s="240"/>
      <c r="BI22" s="13"/>
      <c r="BJ22" s="3"/>
      <c r="BK22" s="13"/>
      <c r="BL22" s="15"/>
      <c r="BM22" s="1"/>
      <c r="BN22" s="24">
        <v>1</v>
      </c>
      <c r="BO22" s="26" t="s">
        <v>496</v>
      </c>
      <c r="BP22" s="200"/>
      <c r="BQ22" s="25">
        <v>4</v>
      </c>
      <c r="BR22" s="226">
        <v>11</v>
      </c>
      <c r="BS22" s="227"/>
      <c r="BT22" s="228"/>
      <c r="BU22" s="226">
        <v>11</v>
      </c>
      <c r="BV22" s="228"/>
      <c r="BW22" s="226">
        <v>10</v>
      </c>
      <c r="BX22" s="228"/>
      <c r="BY22" s="26">
        <v>85</v>
      </c>
      <c r="BZ22" s="3">
        <f>BN22*BY22</f>
        <v>85</v>
      </c>
      <c r="CA22" s="13"/>
      <c r="CB22" s="15"/>
      <c r="CC22" s="1"/>
      <c r="CD22" s="27"/>
      <c r="CE22" s="30"/>
      <c r="CF22" s="37"/>
      <c r="CG22" s="38"/>
      <c r="CH22" s="38"/>
      <c r="CI22" s="38"/>
      <c r="CJ22" s="38"/>
      <c r="CK22" s="38"/>
      <c r="CL22" s="38"/>
      <c r="CM22" s="38"/>
      <c r="CN22" s="39"/>
      <c r="CO22" s="16"/>
      <c r="CP22" s="28"/>
      <c r="CQ22" s="16"/>
      <c r="CR22" s="17"/>
    </row>
    <row r="23" spans="2:96" s="4" customFormat="1" ht="13.8" thickBot="1">
      <c r="B23" s="24"/>
      <c r="C23" s="26" t="s">
        <v>148</v>
      </c>
      <c r="D23" s="40" t="s">
        <v>171</v>
      </c>
      <c r="E23" s="41"/>
      <c r="F23" s="41"/>
      <c r="G23" s="41"/>
      <c r="H23" s="41"/>
      <c r="I23" s="41"/>
      <c r="J23" s="41"/>
      <c r="K23" s="41"/>
      <c r="L23" s="42"/>
      <c r="M23" s="13"/>
      <c r="N23" s="3"/>
      <c r="O23" s="13"/>
      <c r="P23" s="15"/>
      <c r="R23" s="24"/>
      <c r="S23" s="83" t="s">
        <v>549</v>
      </c>
      <c r="T23" s="40"/>
      <c r="U23" s="41"/>
      <c r="V23" s="41"/>
      <c r="W23" s="41"/>
      <c r="X23" s="41"/>
      <c r="Y23" s="41"/>
      <c r="Z23" s="41"/>
      <c r="AA23" s="41"/>
      <c r="AB23" s="42"/>
      <c r="AC23" s="13"/>
      <c r="AD23" s="3"/>
      <c r="AE23" s="13"/>
      <c r="AF23" s="15"/>
      <c r="AG23" s="1"/>
      <c r="AH23" s="18" t="s">
        <v>3</v>
      </c>
      <c r="AI23" s="35" t="s">
        <v>27</v>
      </c>
      <c r="AJ23" s="35" t="s">
        <v>26</v>
      </c>
      <c r="AK23" s="32"/>
      <c r="AL23" s="202"/>
      <c r="AM23" s="32"/>
      <c r="AN23" s="202"/>
      <c r="AO23" s="32"/>
      <c r="AP23" s="202"/>
      <c r="AQ23" s="32"/>
      <c r="AR23" s="36"/>
      <c r="AS23" s="22" t="s">
        <v>14</v>
      </c>
      <c r="AT23" s="19" t="s">
        <v>15</v>
      </c>
      <c r="AU23" s="32" t="s">
        <v>16</v>
      </c>
      <c r="AV23" s="33"/>
      <c r="AW23" s="1"/>
      <c r="AX23" s="24"/>
      <c r="AY23" s="40"/>
      <c r="AZ23" s="238"/>
      <c r="BA23" s="239"/>
      <c r="BB23" s="239"/>
      <c r="BC23" s="239"/>
      <c r="BD23" s="239"/>
      <c r="BE23" s="239"/>
      <c r="BF23" s="239"/>
      <c r="BG23" s="239"/>
      <c r="BH23" s="240"/>
      <c r="BI23" s="13"/>
      <c r="BJ23" s="3"/>
      <c r="BK23" s="13"/>
      <c r="BL23" s="15"/>
      <c r="BM23" s="1"/>
      <c r="BN23" s="24"/>
      <c r="BO23" s="26"/>
      <c r="BP23" s="200"/>
      <c r="BQ23" s="25"/>
      <c r="BR23" s="199"/>
      <c r="BS23" s="201"/>
      <c r="BT23" s="200"/>
      <c r="BU23" s="199"/>
      <c r="BV23" s="200"/>
      <c r="BW23" s="199"/>
      <c r="BX23" s="14"/>
      <c r="BY23" s="26"/>
      <c r="BZ23" s="3"/>
      <c r="CA23" s="13"/>
      <c r="CB23" s="15"/>
      <c r="CC23" s="1"/>
      <c r="CD23" s="1"/>
      <c r="CE23" s="1"/>
      <c r="CF23" s="2"/>
      <c r="CG23" s="2"/>
      <c r="CH23" s="2"/>
      <c r="CI23" s="2"/>
      <c r="CJ23" s="2"/>
      <c r="CK23" s="2"/>
      <c r="CL23" s="2"/>
      <c r="CM23" s="2"/>
      <c r="CN23" s="1"/>
      <c r="CO23" s="1"/>
      <c r="CP23" s="1"/>
      <c r="CQ23" s="1"/>
      <c r="CR23" s="1"/>
    </row>
    <row r="24" spans="2:96" s="4" customFormat="1">
      <c r="B24" s="24"/>
      <c r="C24" s="26" t="s">
        <v>286</v>
      </c>
      <c r="D24" s="66" t="s">
        <v>321</v>
      </c>
      <c r="E24" s="67"/>
      <c r="F24" s="67"/>
      <c r="G24" s="67"/>
      <c r="H24" s="67"/>
      <c r="I24" s="67"/>
      <c r="J24" s="67"/>
      <c r="K24" s="67"/>
      <c r="L24" s="68"/>
      <c r="M24" s="13"/>
      <c r="N24" s="3"/>
      <c r="O24" s="13"/>
      <c r="P24" s="15"/>
      <c r="R24" s="24"/>
      <c r="S24" s="62" t="s">
        <v>353</v>
      </c>
      <c r="T24" s="238" t="s">
        <v>529</v>
      </c>
      <c r="U24" s="239"/>
      <c r="V24" s="239"/>
      <c r="W24" s="239"/>
      <c r="X24" s="239"/>
      <c r="Y24" s="239"/>
      <c r="Z24" s="239"/>
      <c r="AA24" s="239"/>
      <c r="AB24" s="240"/>
      <c r="AC24" s="13"/>
      <c r="AD24" s="3"/>
      <c r="AE24" s="13"/>
      <c r="AF24" s="15"/>
      <c r="AG24" s="1"/>
      <c r="AH24" s="24"/>
      <c r="AI24" s="40" t="s">
        <v>186</v>
      </c>
      <c r="AJ24" s="40" t="s">
        <v>319</v>
      </c>
      <c r="AK24" s="41"/>
      <c r="AL24" s="41"/>
      <c r="AM24" s="41"/>
      <c r="AN24" s="41"/>
      <c r="AO24" s="41"/>
      <c r="AP24" s="41"/>
      <c r="AQ24" s="41"/>
      <c r="AR24" s="42"/>
      <c r="AS24" s="13"/>
      <c r="AT24" s="3"/>
      <c r="AU24" s="13"/>
      <c r="AV24" s="15"/>
      <c r="AW24" s="1"/>
      <c r="AX24" s="24"/>
      <c r="AY24" s="26" t="s">
        <v>555</v>
      </c>
      <c r="AZ24" s="66"/>
      <c r="BA24" s="67"/>
      <c r="BB24" s="67"/>
      <c r="BC24" s="67"/>
      <c r="BD24" s="67"/>
      <c r="BE24" s="67"/>
      <c r="BF24" s="67"/>
      <c r="BG24" s="67"/>
      <c r="BH24" s="68"/>
      <c r="BI24" s="13"/>
      <c r="BJ24" s="3"/>
      <c r="BK24" s="13"/>
      <c r="BL24" s="15"/>
      <c r="BM24" s="1"/>
      <c r="BN24" s="18" t="s">
        <v>3</v>
      </c>
      <c r="BO24" s="31" t="s">
        <v>21</v>
      </c>
      <c r="BP24" s="231" t="s">
        <v>22</v>
      </c>
      <c r="BQ24" s="232"/>
      <c r="BR24" s="233"/>
      <c r="BS24" s="231" t="s">
        <v>23</v>
      </c>
      <c r="BT24" s="233"/>
      <c r="BU24" s="231" t="s">
        <v>24</v>
      </c>
      <c r="BV24" s="233"/>
      <c r="BW24" s="231" t="s">
        <v>25</v>
      </c>
      <c r="BX24" s="233"/>
      <c r="BY24" s="21" t="s">
        <v>14</v>
      </c>
      <c r="BZ24" s="19" t="s">
        <v>15</v>
      </c>
      <c r="CA24" s="32" t="s">
        <v>16</v>
      </c>
      <c r="CB24" s="33"/>
      <c r="CC24" s="1"/>
      <c r="CD24" s="1"/>
      <c r="CE24" s="1"/>
      <c r="CF24" s="1"/>
      <c r="CG24" s="1"/>
      <c r="CH24" s="1"/>
      <c r="CI24" s="1"/>
      <c r="CJ24" s="1"/>
      <c r="CK24" s="1"/>
      <c r="CL24" s="1"/>
      <c r="CM24" s="1"/>
      <c r="CN24" s="1"/>
      <c r="CO24" s="1"/>
      <c r="CP24" s="1"/>
      <c r="CQ24" s="1"/>
      <c r="CR24" s="1"/>
    </row>
    <row r="25" spans="2:96" s="4" customFormat="1">
      <c r="B25" s="24"/>
      <c r="C25" s="26" t="s">
        <v>288</v>
      </c>
      <c r="D25" s="238" t="s">
        <v>335</v>
      </c>
      <c r="E25" s="239"/>
      <c r="F25" s="239"/>
      <c r="G25" s="239"/>
      <c r="H25" s="239"/>
      <c r="I25" s="239"/>
      <c r="J25" s="239"/>
      <c r="K25" s="239"/>
      <c r="L25" s="240"/>
      <c r="M25" s="13"/>
      <c r="N25" s="3"/>
      <c r="O25" s="13"/>
      <c r="P25" s="15"/>
      <c r="R25" s="24"/>
      <c r="S25" s="62"/>
      <c r="T25" s="238"/>
      <c r="U25" s="239"/>
      <c r="V25" s="239"/>
      <c r="W25" s="239"/>
      <c r="X25" s="239"/>
      <c r="Y25" s="239"/>
      <c r="Z25" s="239"/>
      <c r="AA25" s="239"/>
      <c r="AB25" s="240"/>
      <c r="AC25" s="13"/>
      <c r="AD25" s="3"/>
      <c r="AE25" s="13"/>
      <c r="AF25" s="15"/>
      <c r="AG25" s="1"/>
      <c r="AH25" s="24"/>
      <c r="AI25" s="40" t="s">
        <v>246</v>
      </c>
      <c r="AJ25" s="241" t="s">
        <v>320</v>
      </c>
      <c r="AK25" s="242"/>
      <c r="AL25" s="242"/>
      <c r="AM25" s="242"/>
      <c r="AN25" s="242"/>
      <c r="AO25" s="242"/>
      <c r="AP25" s="242"/>
      <c r="AQ25" s="242"/>
      <c r="AR25" s="243"/>
      <c r="AS25" s="13"/>
      <c r="AT25" s="3"/>
      <c r="AU25" s="13"/>
      <c r="AV25" s="15"/>
      <c r="AW25" s="1"/>
      <c r="AX25" s="24"/>
      <c r="AY25" s="62" t="s">
        <v>280</v>
      </c>
      <c r="AZ25" s="238" t="s">
        <v>362</v>
      </c>
      <c r="BA25" s="239"/>
      <c r="BB25" s="239"/>
      <c r="BC25" s="239"/>
      <c r="BD25" s="239"/>
      <c r="BE25" s="239"/>
      <c r="BF25" s="239"/>
      <c r="BG25" s="239"/>
      <c r="BH25" s="240"/>
      <c r="BI25" s="13"/>
      <c r="BJ25" s="3"/>
      <c r="BK25" s="13"/>
      <c r="BL25" s="15"/>
      <c r="BM25" s="1"/>
      <c r="BN25" s="24"/>
      <c r="BO25" s="3" t="s">
        <v>497</v>
      </c>
      <c r="BP25" s="226" t="s">
        <v>499</v>
      </c>
      <c r="BQ25" s="227"/>
      <c r="BR25" s="228"/>
      <c r="BS25" s="226">
        <v>5</v>
      </c>
      <c r="BT25" s="228"/>
      <c r="BU25" s="226">
        <v>4</v>
      </c>
      <c r="BV25" s="228"/>
      <c r="BW25" s="226" t="s">
        <v>221</v>
      </c>
      <c r="BX25" s="228"/>
      <c r="BY25" s="26"/>
      <c r="BZ25" s="3"/>
      <c r="CA25" s="13" t="s">
        <v>500</v>
      </c>
      <c r="CB25" s="15"/>
      <c r="CC25" s="1"/>
      <c r="CD25" s="1"/>
      <c r="CE25" s="1"/>
      <c r="CF25" s="1"/>
      <c r="CG25" s="1"/>
      <c r="CH25" s="1"/>
      <c r="CI25" s="1"/>
      <c r="CJ25" s="1"/>
      <c r="CK25" s="1"/>
      <c r="CL25" s="1"/>
      <c r="CM25" s="1"/>
      <c r="CN25" s="1"/>
      <c r="CO25" s="1"/>
      <c r="CP25" s="1"/>
      <c r="CQ25" s="1"/>
      <c r="CR25" s="1"/>
    </row>
    <row r="26" spans="2:96">
      <c r="B26" s="24"/>
      <c r="C26" s="26"/>
      <c r="D26" s="238"/>
      <c r="E26" s="239"/>
      <c r="F26" s="239"/>
      <c r="G26" s="239"/>
      <c r="H26" s="239"/>
      <c r="I26" s="239"/>
      <c r="J26" s="239"/>
      <c r="K26" s="239"/>
      <c r="L26" s="240"/>
      <c r="M26" s="13"/>
      <c r="N26" s="3"/>
      <c r="O26" s="13"/>
      <c r="P26" s="15"/>
      <c r="R26" s="24"/>
      <c r="S26" s="62"/>
      <c r="T26" s="238"/>
      <c r="U26" s="239"/>
      <c r="V26" s="239"/>
      <c r="W26" s="239"/>
      <c r="X26" s="239"/>
      <c r="Y26" s="239"/>
      <c r="Z26" s="239"/>
      <c r="AA26" s="239"/>
      <c r="AB26" s="240"/>
      <c r="AC26" s="13"/>
      <c r="AD26" s="3"/>
      <c r="AE26" s="13"/>
      <c r="AF26" s="15"/>
      <c r="AH26" s="24"/>
      <c r="AI26" s="40"/>
      <c r="AJ26" s="241"/>
      <c r="AK26" s="242"/>
      <c r="AL26" s="242"/>
      <c r="AM26" s="242"/>
      <c r="AN26" s="242"/>
      <c r="AO26" s="242"/>
      <c r="AP26" s="242"/>
      <c r="AQ26" s="242"/>
      <c r="AR26" s="243"/>
      <c r="AS26" s="13"/>
      <c r="AT26" s="3"/>
      <c r="AU26" s="13"/>
      <c r="AV26" s="15"/>
      <c r="AX26" s="24"/>
      <c r="AY26" s="62"/>
      <c r="AZ26" s="238"/>
      <c r="BA26" s="239"/>
      <c r="BB26" s="239"/>
      <c r="BC26" s="239"/>
      <c r="BD26" s="239"/>
      <c r="BE26" s="239"/>
      <c r="BF26" s="239"/>
      <c r="BG26" s="239"/>
      <c r="BH26" s="240"/>
      <c r="BI26" s="13"/>
      <c r="BJ26" s="3"/>
      <c r="BK26" s="13"/>
      <c r="BL26" s="15"/>
      <c r="BN26" s="24"/>
      <c r="BO26" s="3" t="s">
        <v>498</v>
      </c>
      <c r="BP26" s="229" t="s">
        <v>499</v>
      </c>
      <c r="BQ26" s="237"/>
      <c r="BR26" s="230"/>
      <c r="BS26" s="229">
        <v>4</v>
      </c>
      <c r="BT26" s="230"/>
      <c r="BU26" s="229">
        <v>5</v>
      </c>
      <c r="BV26" s="230"/>
      <c r="BW26" s="229" t="s">
        <v>221</v>
      </c>
      <c r="BX26" s="230"/>
      <c r="BY26" s="26"/>
      <c r="BZ26" s="3"/>
      <c r="CA26" s="13" t="s">
        <v>501</v>
      </c>
      <c r="CB26" s="15"/>
    </row>
    <row r="27" spans="2:96">
      <c r="B27" s="24"/>
      <c r="C27" s="26"/>
      <c r="D27" s="238"/>
      <c r="E27" s="239"/>
      <c r="F27" s="239"/>
      <c r="G27" s="239"/>
      <c r="H27" s="239"/>
      <c r="I27" s="239"/>
      <c r="J27" s="239"/>
      <c r="K27" s="239"/>
      <c r="L27" s="240"/>
      <c r="M27" s="13"/>
      <c r="N27" s="3"/>
      <c r="O27" s="13"/>
      <c r="P27" s="15"/>
      <c r="R27" s="24"/>
      <c r="S27" s="62" t="s">
        <v>354</v>
      </c>
      <c r="T27" s="238" t="s">
        <v>541</v>
      </c>
      <c r="U27" s="239"/>
      <c r="V27" s="239"/>
      <c r="W27" s="239"/>
      <c r="X27" s="239"/>
      <c r="Y27" s="239"/>
      <c r="Z27" s="239"/>
      <c r="AA27" s="239"/>
      <c r="AB27" s="240"/>
      <c r="AC27" s="13"/>
      <c r="AD27" s="3"/>
      <c r="AE27" s="13"/>
      <c r="AF27" s="15"/>
      <c r="AH27" s="24"/>
      <c r="AI27" s="40"/>
      <c r="AJ27" s="241"/>
      <c r="AK27" s="242"/>
      <c r="AL27" s="242"/>
      <c r="AM27" s="242"/>
      <c r="AN27" s="242"/>
      <c r="AO27" s="242"/>
      <c r="AP27" s="242"/>
      <c r="AQ27" s="242"/>
      <c r="AR27" s="243"/>
      <c r="AS27" s="13"/>
      <c r="AT27" s="3"/>
      <c r="AU27" s="13"/>
      <c r="AV27" s="15"/>
      <c r="AX27" s="24"/>
      <c r="AY27" s="62"/>
      <c r="AZ27" s="238"/>
      <c r="BA27" s="239"/>
      <c r="BB27" s="239"/>
      <c r="BC27" s="239"/>
      <c r="BD27" s="239"/>
      <c r="BE27" s="239"/>
      <c r="BF27" s="239"/>
      <c r="BG27" s="239"/>
      <c r="BH27" s="240"/>
      <c r="BI27" s="13"/>
      <c r="BJ27" s="3"/>
      <c r="BK27" s="13"/>
      <c r="BL27" s="15"/>
      <c r="BN27" s="24">
        <v>1</v>
      </c>
      <c r="BO27" s="3" t="s">
        <v>589</v>
      </c>
      <c r="BP27" s="269" t="s">
        <v>196</v>
      </c>
      <c r="BQ27" s="270"/>
      <c r="BR27" s="271"/>
      <c r="BS27" s="269">
        <v>4</v>
      </c>
      <c r="BT27" s="271"/>
      <c r="BU27" s="269">
        <v>5</v>
      </c>
      <c r="BV27" s="271"/>
      <c r="BW27" s="269" t="s">
        <v>586</v>
      </c>
      <c r="BX27" s="271"/>
      <c r="BY27" s="26">
        <v>15</v>
      </c>
      <c r="BZ27" s="3">
        <f t="shared" ref="BZ27" si="2">BN27*BY27</f>
        <v>15</v>
      </c>
      <c r="CA27" s="13" t="s">
        <v>210</v>
      </c>
      <c r="CB27" s="15"/>
    </row>
    <row r="28" spans="2:96" ht="13.8" thickBot="1">
      <c r="B28" s="24"/>
      <c r="C28" s="26" t="s">
        <v>287</v>
      </c>
      <c r="D28" s="66"/>
      <c r="E28" s="67"/>
      <c r="F28" s="67"/>
      <c r="G28" s="67"/>
      <c r="H28" s="67"/>
      <c r="I28" s="67"/>
      <c r="J28" s="67"/>
      <c r="K28" s="67"/>
      <c r="L28" s="68"/>
      <c r="M28" s="13"/>
      <c r="N28" s="3"/>
      <c r="O28" s="13"/>
      <c r="P28" s="15"/>
      <c r="R28" s="24"/>
      <c r="S28" s="62"/>
      <c r="T28" s="238"/>
      <c r="U28" s="239"/>
      <c r="V28" s="239"/>
      <c r="W28" s="239"/>
      <c r="X28" s="239"/>
      <c r="Y28" s="239"/>
      <c r="Z28" s="239"/>
      <c r="AA28" s="239"/>
      <c r="AB28" s="240"/>
      <c r="AC28" s="13"/>
      <c r="AD28" s="3"/>
      <c r="AE28" s="13"/>
      <c r="AF28" s="15"/>
      <c r="AH28" s="24"/>
      <c r="AI28" s="40"/>
      <c r="AJ28" s="241"/>
      <c r="AK28" s="242"/>
      <c r="AL28" s="242"/>
      <c r="AM28" s="242"/>
      <c r="AN28" s="242"/>
      <c r="AO28" s="242"/>
      <c r="AP28" s="242"/>
      <c r="AQ28" s="242"/>
      <c r="AR28" s="243"/>
      <c r="AS28" s="13"/>
      <c r="AT28" s="3"/>
      <c r="AU28" s="13"/>
      <c r="AV28" s="15"/>
      <c r="AX28" s="24"/>
      <c r="AY28" s="62" t="s">
        <v>281</v>
      </c>
      <c r="AZ28" s="238" t="s">
        <v>532</v>
      </c>
      <c r="BA28" s="239"/>
      <c r="BB28" s="239"/>
      <c r="BC28" s="239"/>
      <c r="BD28" s="239"/>
      <c r="BE28" s="239"/>
      <c r="BF28" s="239"/>
      <c r="BG28" s="239"/>
      <c r="BH28" s="240"/>
      <c r="BI28" s="13"/>
      <c r="BJ28" s="3"/>
      <c r="BK28" s="13"/>
      <c r="BL28" s="15"/>
      <c r="BN28" s="24"/>
      <c r="BO28" s="3"/>
      <c r="BP28" s="234"/>
      <c r="BQ28" s="235"/>
      <c r="BR28" s="236"/>
      <c r="BS28" s="229"/>
      <c r="BT28" s="230"/>
      <c r="BU28" s="229"/>
      <c r="BV28" s="230"/>
      <c r="BW28" s="229"/>
      <c r="BX28" s="230"/>
      <c r="BY28" s="26"/>
      <c r="BZ28" s="3"/>
      <c r="CA28" s="13"/>
      <c r="CB28" s="15"/>
    </row>
    <row r="29" spans="2:96">
      <c r="B29" s="24"/>
      <c r="C29" s="62" t="s">
        <v>289</v>
      </c>
      <c r="D29" s="238" t="s">
        <v>533</v>
      </c>
      <c r="E29" s="239"/>
      <c r="F29" s="239"/>
      <c r="G29" s="239"/>
      <c r="H29" s="239"/>
      <c r="I29" s="239"/>
      <c r="J29" s="239"/>
      <c r="K29" s="239"/>
      <c r="L29" s="240"/>
      <c r="M29" s="13"/>
      <c r="N29" s="3"/>
      <c r="O29" s="13"/>
      <c r="P29" s="15"/>
      <c r="R29" s="24"/>
      <c r="S29" s="62" t="s">
        <v>355</v>
      </c>
      <c r="T29" s="238" t="s">
        <v>530</v>
      </c>
      <c r="U29" s="239"/>
      <c r="V29" s="239"/>
      <c r="W29" s="239"/>
      <c r="X29" s="239"/>
      <c r="Y29" s="239"/>
      <c r="Z29" s="239"/>
      <c r="AA29" s="239"/>
      <c r="AB29" s="240"/>
      <c r="AC29" s="13"/>
      <c r="AD29" s="3"/>
      <c r="AE29" s="13"/>
      <c r="AF29" s="15"/>
      <c r="AH29" s="24"/>
      <c r="AI29" s="83" t="s">
        <v>518</v>
      </c>
      <c r="AJ29" s="40"/>
      <c r="AK29" s="41"/>
      <c r="AL29" s="41"/>
      <c r="AM29" s="41"/>
      <c r="AN29" s="41"/>
      <c r="AO29" s="41"/>
      <c r="AP29" s="41"/>
      <c r="AQ29" s="41"/>
      <c r="AR29" s="42"/>
      <c r="AS29" s="13"/>
      <c r="AT29" s="3"/>
      <c r="AU29" s="13"/>
      <c r="AV29" s="15"/>
      <c r="AX29" s="24"/>
      <c r="AY29" s="62"/>
      <c r="AZ29" s="238"/>
      <c r="BA29" s="239"/>
      <c r="BB29" s="239"/>
      <c r="BC29" s="239"/>
      <c r="BD29" s="239"/>
      <c r="BE29" s="239"/>
      <c r="BF29" s="239"/>
      <c r="BG29" s="239"/>
      <c r="BH29" s="240"/>
      <c r="BI29" s="13"/>
      <c r="BJ29" s="3"/>
      <c r="BK29" s="13"/>
      <c r="BL29" s="15"/>
      <c r="BN29" s="18" t="s">
        <v>3</v>
      </c>
      <c r="BO29" s="35" t="s">
        <v>27</v>
      </c>
      <c r="BP29" s="35" t="s">
        <v>26</v>
      </c>
      <c r="BQ29" s="32"/>
      <c r="BR29" s="202"/>
      <c r="BS29" s="32"/>
      <c r="BT29" s="202"/>
      <c r="BU29" s="32"/>
      <c r="BV29" s="202"/>
      <c r="BW29" s="32"/>
      <c r="BX29" s="36"/>
      <c r="BY29" s="22" t="s">
        <v>14</v>
      </c>
      <c r="BZ29" s="19" t="s">
        <v>15</v>
      </c>
      <c r="CA29" s="32" t="s">
        <v>16</v>
      </c>
      <c r="CB29" s="33"/>
    </row>
    <row r="30" spans="2:96">
      <c r="B30" s="24"/>
      <c r="C30" s="62"/>
      <c r="D30" s="238"/>
      <c r="E30" s="239"/>
      <c r="F30" s="239"/>
      <c r="G30" s="239"/>
      <c r="H30" s="239"/>
      <c r="I30" s="239"/>
      <c r="J30" s="239"/>
      <c r="K30" s="239"/>
      <c r="L30" s="240"/>
      <c r="M30" s="13"/>
      <c r="N30" s="3"/>
      <c r="O30" s="13"/>
      <c r="P30" s="15"/>
      <c r="R30" s="24"/>
      <c r="S30" s="62"/>
      <c r="T30" s="238"/>
      <c r="U30" s="239"/>
      <c r="V30" s="239"/>
      <c r="W30" s="239"/>
      <c r="X30" s="239"/>
      <c r="Y30" s="239"/>
      <c r="Z30" s="239"/>
      <c r="AA30" s="239"/>
      <c r="AB30" s="240"/>
      <c r="AC30" s="13"/>
      <c r="AD30" s="3"/>
      <c r="AE30" s="13"/>
      <c r="AF30" s="15"/>
      <c r="AH30" s="24"/>
      <c r="AI30" s="62" t="s">
        <v>353</v>
      </c>
      <c r="AJ30" s="238" t="s">
        <v>529</v>
      </c>
      <c r="AK30" s="239"/>
      <c r="AL30" s="239"/>
      <c r="AM30" s="239"/>
      <c r="AN30" s="239"/>
      <c r="AO30" s="239"/>
      <c r="AP30" s="239"/>
      <c r="AQ30" s="239"/>
      <c r="AR30" s="240"/>
      <c r="AS30" s="13"/>
      <c r="AT30" s="3"/>
      <c r="AU30" s="13"/>
      <c r="AV30" s="15"/>
      <c r="AX30" s="24"/>
      <c r="AY30" s="62" t="s">
        <v>282</v>
      </c>
      <c r="AZ30" s="238" t="s">
        <v>363</v>
      </c>
      <c r="BA30" s="239"/>
      <c r="BB30" s="239"/>
      <c r="BC30" s="239"/>
      <c r="BD30" s="239"/>
      <c r="BE30" s="239"/>
      <c r="BF30" s="239"/>
      <c r="BG30" s="239"/>
      <c r="BH30" s="240"/>
      <c r="BI30" s="13"/>
      <c r="BJ30" s="3"/>
      <c r="BK30" s="13"/>
      <c r="BL30" s="15"/>
      <c r="BN30" s="24"/>
      <c r="BO30" s="26" t="s">
        <v>202</v>
      </c>
      <c r="BP30" s="85"/>
      <c r="BQ30" s="86"/>
      <c r="BR30" s="86"/>
      <c r="BS30" s="86"/>
      <c r="BT30" s="86"/>
      <c r="BU30" s="86"/>
      <c r="BV30" s="86"/>
      <c r="BW30" s="86"/>
      <c r="BX30" s="87"/>
      <c r="BY30" s="13"/>
      <c r="BZ30" s="3"/>
      <c r="CA30" s="13"/>
      <c r="CB30" s="15"/>
    </row>
    <row r="31" spans="2:96">
      <c r="B31" s="24"/>
      <c r="C31" s="62"/>
      <c r="D31" s="238"/>
      <c r="E31" s="239"/>
      <c r="F31" s="239"/>
      <c r="G31" s="239"/>
      <c r="H31" s="239"/>
      <c r="I31" s="239"/>
      <c r="J31" s="239"/>
      <c r="K31" s="239"/>
      <c r="L31" s="240"/>
      <c r="M31" s="13"/>
      <c r="N31" s="3"/>
      <c r="O31" s="13"/>
      <c r="P31" s="15"/>
      <c r="R31" s="24"/>
      <c r="S31" s="62"/>
      <c r="T31" s="238"/>
      <c r="U31" s="239"/>
      <c r="V31" s="239"/>
      <c r="W31" s="239"/>
      <c r="X31" s="239"/>
      <c r="Y31" s="239"/>
      <c r="Z31" s="239"/>
      <c r="AA31" s="239"/>
      <c r="AB31" s="240"/>
      <c r="AC31" s="13"/>
      <c r="AD31" s="3"/>
      <c r="AE31" s="13"/>
      <c r="AF31" s="15"/>
      <c r="AH31" s="24"/>
      <c r="AI31" s="62"/>
      <c r="AJ31" s="238"/>
      <c r="AK31" s="239"/>
      <c r="AL31" s="239"/>
      <c r="AM31" s="239"/>
      <c r="AN31" s="239"/>
      <c r="AO31" s="239"/>
      <c r="AP31" s="239"/>
      <c r="AQ31" s="239"/>
      <c r="AR31" s="240"/>
      <c r="AS31" s="13"/>
      <c r="AT31" s="3"/>
      <c r="AU31" s="13"/>
      <c r="AV31" s="15"/>
      <c r="AX31" s="24"/>
      <c r="AY31" s="62"/>
      <c r="AZ31" s="238"/>
      <c r="BA31" s="239"/>
      <c r="BB31" s="239"/>
      <c r="BC31" s="239"/>
      <c r="BD31" s="239"/>
      <c r="BE31" s="239"/>
      <c r="BF31" s="239"/>
      <c r="BG31" s="239"/>
      <c r="BH31" s="240"/>
      <c r="BI31" s="13"/>
      <c r="BJ31" s="3"/>
      <c r="BK31" s="13"/>
      <c r="BL31" s="15"/>
      <c r="BN31" s="24"/>
      <c r="BO31" s="26" t="s">
        <v>183</v>
      </c>
      <c r="BP31" s="88"/>
      <c r="BQ31" s="86"/>
      <c r="BR31" s="86"/>
      <c r="BS31" s="86"/>
      <c r="BT31" s="86"/>
      <c r="BU31" s="86"/>
      <c r="BV31" s="86"/>
      <c r="BW31" s="86"/>
      <c r="BX31" s="87"/>
      <c r="BY31" s="13"/>
      <c r="BZ31" s="3"/>
      <c r="CA31" s="13"/>
      <c r="CB31" s="15"/>
    </row>
    <row r="32" spans="2:96" ht="13.8" thickBot="1">
      <c r="B32" s="24"/>
      <c r="C32" s="62"/>
      <c r="D32" s="238"/>
      <c r="E32" s="239"/>
      <c r="F32" s="239"/>
      <c r="G32" s="239"/>
      <c r="H32" s="239"/>
      <c r="I32" s="239"/>
      <c r="J32" s="239"/>
      <c r="K32" s="239"/>
      <c r="L32" s="240"/>
      <c r="M32" s="13"/>
      <c r="N32" s="3"/>
      <c r="O32" s="13"/>
      <c r="P32" s="15"/>
      <c r="R32" s="24"/>
      <c r="S32" s="62" t="s">
        <v>356</v>
      </c>
      <c r="T32" s="238" t="s">
        <v>531</v>
      </c>
      <c r="U32" s="239"/>
      <c r="V32" s="239"/>
      <c r="W32" s="239"/>
      <c r="X32" s="239"/>
      <c r="Y32" s="239"/>
      <c r="Z32" s="239"/>
      <c r="AA32" s="239"/>
      <c r="AB32" s="240"/>
      <c r="AC32" s="13"/>
      <c r="AD32" s="3"/>
      <c r="AE32" s="13"/>
      <c r="AF32" s="15"/>
      <c r="AH32" s="24"/>
      <c r="AI32" s="62"/>
      <c r="AJ32" s="238"/>
      <c r="AK32" s="239"/>
      <c r="AL32" s="239"/>
      <c r="AM32" s="239"/>
      <c r="AN32" s="239"/>
      <c r="AO32" s="239"/>
      <c r="AP32" s="239"/>
      <c r="AQ32" s="239"/>
      <c r="AR32" s="240"/>
      <c r="AS32" s="13"/>
      <c r="AT32" s="3"/>
      <c r="AU32" s="13"/>
      <c r="AV32" s="15"/>
      <c r="AX32" s="24"/>
      <c r="AY32" s="62"/>
      <c r="AZ32" s="238"/>
      <c r="BA32" s="239"/>
      <c r="BB32" s="239"/>
      <c r="BC32" s="239"/>
      <c r="BD32" s="239"/>
      <c r="BE32" s="239"/>
      <c r="BF32" s="239"/>
      <c r="BG32" s="239"/>
      <c r="BH32" s="240"/>
      <c r="BI32" s="13"/>
      <c r="BJ32" s="3"/>
      <c r="BK32" s="13"/>
      <c r="BL32" s="15"/>
      <c r="BN32" s="27"/>
      <c r="BO32" s="30"/>
      <c r="BP32" s="37"/>
      <c r="BQ32" s="38"/>
      <c r="BR32" s="38"/>
      <c r="BS32" s="38"/>
      <c r="BT32" s="38"/>
      <c r="BU32" s="38"/>
      <c r="BV32" s="38"/>
      <c r="BW32" s="38"/>
      <c r="BX32" s="39"/>
      <c r="BY32" s="16"/>
      <c r="BZ32" s="28"/>
      <c r="CA32" s="16"/>
      <c r="CB32" s="17"/>
    </row>
    <row r="33" spans="2:64" ht="12.75" customHeight="1">
      <c r="B33" s="24"/>
      <c r="C33" s="62" t="s">
        <v>290</v>
      </c>
      <c r="D33" s="238" t="s">
        <v>534</v>
      </c>
      <c r="E33" s="239"/>
      <c r="F33" s="239"/>
      <c r="G33" s="239"/>
      <c r="H33" s="239"/>
      <c r="I33" s="239"/>
      <c r="J33" s="239"/>
      <c r="K33" s="239"/>
      <c r="L33" s="240"/>
      <c r="M33" s="13"/>
      <c r="N33" s="3"/>
      <c r="O33" s="13"/>
      <c r="P33" s="15"/>
      <c r="R33" s="24"/>
      <c r="S33" s="62"/>
      <c r="T33" s="238"/>
      <c r="U33" s="239"/>
      <c r="V33" s="239"/>
      <c r="W33" s="239"/>
      <c r="X33" s="239"/>
      <c r="Y33" s="239"/>
      <c r="Z33" s="239"/>
      <c r="AA33" s="239"/>
      <c r="AB33" s="240"/>
      <c r="AC33" s="13"/>
      <c r="AD33" s="3"/>
      <c r="AE33" s="13"/>
      <c r="AF33" s="15"/>
      <c r="AH33" s="24"/>
      <c r="AI33" s="62" t="s">
        <v>354</v>
      </c>
      <c r="AJ33" s="238" t="s">
        <v>541</v>
      </c>
      <c r="AK33" s="239"/>
      <c r="AL33" s="239"/>
      <c r="AM33" s="239"/>
      <c r="AN33" s="239"/>
      <c r="AO33" s="239"/>
      <c r="AP33" s="239"/>
      <c r="AQ33" s="239"/>
      <c r="AR33" s="240"/>
      <c r="AS33" s="13"/>
      <c r="AT33" s="3"/>
      <c r="AU33" s="13"/>
      <c r="AV33" s="15"/>
      <c r="AX33" s="24"/>
      <c r="AY33" s="62" t="s">
        <v>283</v>
      </c>
      <c r="AZ33" s="238" t="s">
        <v>537</v>
      </c>
      <c r="BA33" s="239"/>
      <c r="BB33" s="239"/>
      <c r="BC33" s="239"/>
      <c r="BD33" s="239"/>
      <c r="BE33" s="239"/>
      <c r="BF33" s="239"/>
      <c r="BG33" s="239"/>
      <c r="BH33" s="240"/>
      <c r="BI33" s="13"/>
      <c r="BJ33" s="3"/>
      <c r="BK33" s="13"/>
      <c r="BL33" s="15"/>
    </row>
    <row r="34" spans="2:64" ht="13.8" thickBot="1">
      <c r="B34" s="24"/>
      <c r="C34" s="62"/>
      <c r="D34" s="238"/>
      <c r="E34" s="239"/>
      <c r="F34" s="239"/>
      <c r="G34" s="239"/>
      <c r="H34" s="239"/>
      <c r="I34" s="239"/>
      <c r="J34" s="239"/>
      <c r="K34" s="239"/>
      <c r="L34" s="240"/>
      <c r="M34" s="13"/>
      <c r="N34" s="3"/>
      <c r="O34" s="13"/>
      <c r="P34" s="15"/>
      <c r="R34" s="27"/>
      <c r="S34" s="30"/>
      <c r="T34" s="37"/>
      <c r="U34" s="38"/>
      <c r="V34" s="38"/>
      <c r="W34" s="38"/>
      <c r="X34" s="38"/>
      <c r="Y34" s="38"/>
      <c r="Z34" s="38"/>
      <c r="AA34" s="38"/>
      <c r="AB34" s="39"/>
      <c r="AC34" s="16"/>
      <c r="AD34" s="28"/>
      <c r="AE34" s="16"/>
      <c r="AF34" s="17"/>
      <c r="AH34" s="24"/>
      <c r="AI34" s="62"/>
      <c r="AJ34" s="238"/>
      <c r="AK34" s="239"/>
      <c r="AL34" s="239"/>
      <c r="AM34" s="239"/>
      <c r="AN34" s="239"/>
      <c r="AO34" s="239"/>
      <c r="AP34" s="239"/>
      <c r="AQ34" s="239"/>
      <c r="AR34" s="240"/>
      <c r="AS34" s="13"/>
      <c r="AT34" s="3"/>
      <c r="AU34" s="13"/>
      <c r="AV34" s="15"/>
      <c r="AX34" s="24"/>
      <c r="AY34" s="62"/>
      <c r="AZ34" s="238"/>
      <c r="BA34" s="239"/>
      <c r="BB34" s="239"/>
      <c r="BC34" s="239"/>
      <c r="BD34" s="239"/>
      <c r="BE34" s="239"/>
      <c r="BF34" s="239"/>
      <c r="BG34" s="239"/>
      <c r="BH34" s="240"/>
      <c r="BI34" s="13"/>
      <c r="BJ34" s="3"/>
      <c r="BK34" s="13"/>
      <c r="BL34" s="15"/>
    </row>
    <row r="35" spans="2:64" ht="12.75" customHeight="1">
      <c r="B35" s="24"/>
      <c r="C35" s="62" t="s">
        <v>291</v>
      </c>
      <c r="D35" s="238" t="s">
        <v>581</v>
      </c>
      <c r="E35" s="239"/>
      <c r="F35" s="239"/>
      <c r="G35" s="239"/>
      <c r="H35" s="239"/>
      <c r="I35" s="239"/>
      <c r="J35" s="239"/>
      <c r="K35" s="239"/>
      <c r="L35" s="240"/>
      <c r="M35" s="13"/>
      <c r="N35" s="3"/>
      <c r="O35" s="13"/>
      <c r="P35" s="15"/>
      <c r="AH35" s="24"/>
      <c r="AI35" s="62" t="s">
        <v>355</v>
      </c>
      <c r="AJ35" s="238" t="s">
        <v>530</v>
      </c>
      <c r="AK35" s="239"/>
      <c r="AL35" s="239"/>
      <c r="AM35" s="239"/>
      <c r="AN35" s="239"/>
      <c r="AO35" s="239"/>
      <c r="AP35" s="239"/>
      <c r="AQ35" s="239"/>
      <c r="AR35" s="240"/>
      <c r="AS35" s="13"/>
      <c r="AT35" s="3"/>
      <c r="AU35" s="13"/>
      <c r="AV35" s="15"/>
      <c r="AX35" s="24">
        <v>1</v>
      </c>
      <c r="AY35" s="40" t="s">
        <v>505</v>
      </c>
      <c r="AZ35" s="69" t="s">
        <v>506</v>
      </c>
      <c r="BA35" s="195"/>
      <c r="BB35" s="195"/>
      <c r="BC35" s="195"/>
      <c r="BD35" s="195"/>
      <c r="BE35" s="195"/>
      <c r="BF35" s="195"/>
      <c r="BG35" s="195"/>
      <c r="BH35" s="196"/>
      <c r="BI35" s="13">
        <v>20</v>
      </c>
      <c r="BJ35" s="3">
        <v>20</v>
      </c>
      <c r="BK35" s="13"/>
      <c r="BL35" s="15"/>
    </row>
    <row r="36" spans="2:64" ht="12.75" customHeight="1">
      <c r="B36" s="24"/>
      <c r="C36" s="62"/>
      <c r="D36" s="238"/>
      <c r="E36" s="239"/>
      <c r="F36" s="239"/>
      <c r="G36" s="239"/>
      <c r="H36" s="239"/>
      <c r="I36" s="239"/>
      <c r="J36" s="239"/>
      <c r="K36" s="239"/>
      <c r="L36" s="240"/>
      <c r="M36" s="13"/>
      <c r="N36" s="3"/>
      <c r="O36" s="13"/>
      <c r="P36" s="15"/>
      <c r="AH36" s="24"/>
      <c r="AI36" s="62"/>
      <c r="AJ36" s="238"/>
      <c r="AK36" s="239"/>
      <c r="AL36" s="239"/>
      <c r="AM36" s="239"/>
      <c r="AN36" s="239"/>
      <c r="AO36" s="239"/>
      <c r="AP36" s="239"/>
      <c r="AQ36" s="239"/>
      <c r="AR36" s="240"/>
      <c r="AS36" s="13"/>
      <c r="AT36" s="3"/>
      <c r="AU36" s="13"/>
      <c r="AV36" s="15"/>
      <c r="AX36" s="24"/>
      <c r="AY36" s="40" t="s">
        <v>217</v>
      </c>
      <c r="AZ36" s="66" t="s">
        <v>504</v>
      </c>
      <c r="BA36" s="67"/>
      <c r="BB36" s="67"/>
      <c r="BC36" s="67"/>
      <c r="BD36" s="67"/>
      <c r="BE36" s="67"/>
      <c r="BF36" s="67"/>
      <c r="BG36" s="67"/>
      <c r="BH36" s="68"/>
      <c r="BI36" s="13"/>
      <c r="BJ36" s="3"/>
      <c r="BK36" s="13"/>
      <c r="BL36" s="15"/>
    </row>
    <row r="37" spans="2:64" ht="13.8" thickBot="1">
      <c r="B37" s="24"/>
      <c r="C37" s="62" t="s">
        <v>292</v>
      </c>
      <c r="D37" s="238" t="s">
        <v>361</v>
      </c>
      <c r="E37" s="239"/>
      <c r="F37" s="239"/>
      <c r="G37" s="239"/>
      <c r="H37" s="239"/>
      <c r="I37" s="239"/>
      <c r="J37" s="239"/>
      <c r="K37" s="239"/>
      <c r="L37" s="240"/>
      <c r="M37" s="13"/>
      <c r="N37" s="3"/>
      <c r="O37" s="13"/>
      <c r="P37" s="15"/>
      <c r="AH37" s="24"/>
      <c r="AI37" s="62"/>
      <c r="AJ37" s="238"/>
      <c r="AK37" s="239"/>
      <c r="AL37" s="239"/>
      <c r="AM37" s="239"/>
      <c r="AN37" s="239"/>
      <c r="AO37" s="239"/>
      <c r="AP37" s="239"/>
      <c r="AQ37" s="239"/>
      <c r="AR37" s="240"/>
      <c r="AS37" s="13"/>
      <c r="AT37" s="3"/>
      <c r="AU37" s="13"/>
      <c r="AV37" s="15"/>
      <c r="AX37" s="27"/>
      <c r="AY37" s="30"/>
      <c r="AZ37" s="37"/>
      <c r="BA37" s="38"/>
      <c r="BB37" s="38"/>
      <c r="BC37" s="38"/>
      <c r="BD37" s="38"/>
      <c r="BE37" s="38"/>
      <c r="BF37" s="38"/>
      <c r="BG37" s="38"/>
      <c r="BH37" s="39"/>
      <c r="BI37" s="16"/>
      <c r="BJ37" s="28"/>
      <c r="BK37" s="16"/>
      <c r="BL37" s="17"/>
    </row>
    <row r="38" spans="2:64">
      <c r="B38" s="24"/>
      <c r="C38" s="62"/>
      <c r="D38" s="238"/>
      <c r="E38" s="239"/>
      <c r="F38" s="239"/>
      <c r="G38" s="239"/>
      <c r="H38" s="239"/>
      <c r="I38" s="239"/>
      <c r="J38" s="239"/>
      <c r="K38" s="239"/>
      <c r="L38" s="240"/>
      <c r="M38" s="13"/>
      <c r="N38" s="3"/>
      <c r="O38" s="13"/>
      <c r="P38" s="15"/>
      <c r="AH38" s="24"/>
      <c r="AI38" s="62" t="s">
        <v>356</v>
      </c>
      <c r="AJ38" s="238" t="s">
        <v>531</v>
      </c>
      <c r="AK38" s="239"/>
      <c r="AL38" s="239"/>
      <c r="AM38" s="239"/>
      <c r="AN38" s="239"/>
      <c r="AO38" s="239"/>
      <c r="AP38" s="239"/>
      <c r="AQ38" s="239"/>
      <c r="AR38" s="240"/>
      <c r="AS38" s="13"/>
      <c r="AT38" s="3"/>
      <c r="AU38" s="13"/>
      <c r="AV38" s="15"/>
    </row>
    <row r="39" spans="2:64">
      <c r="B39" s="24"/>
      <c r="C39" s="62"/>
      <c r="D39" s="238"/>
      <c r="E39" s="239"/>
      <c r="F39" s="239"/>
      <c r="G39" s="239"/>
      <c r="H39" s="239"/>
      <c r="I39" s="239"/>
      <c r="J39" s="239"/>
      <c r="K39" s="239"/>
      <c r="L39" s="240"/>
      <c r="M39" s="13"/>
      <c r="N39" s="3"/>
      <c r="O39" s="13"/>
      <c r="P39" s="15"/>
      <c r="AH39" s="24"/>
      <c r="AI39" s="62"/>
      <c r="AJ39" s="238"/>
      <c r="AK39" s="239"/>
      <c r="AL39" s="239"/>
      <c r="AM39" s="239"/>
      <c r="AN39" s="239"/>
      <c r="AO39" s="239"/>
      <c r="AP39" s="239"/>
      <c r="AQ39" s="239"/>
      <c r="AR39" s="240"/>
      <c r="AS39" s="13"/>
      <c r="AT39" s="3"/>
      <c r="AU39" s="13"/>
      <c r="AV39" s="15"/>
    </row>
    <row r="40" spans="2:64">
      <c r="B40" s="24"/>
      <c r="C40" s="26" t="s">
        <v>125</v>
      </c>
      <c r="D40" s="40"/>
      <c r="E40" s="41"/>
      <c r="F40" s="41"/>
      <c r="G40" s="41"/>
      <c r="H40" s="41"/>
      <c r="I40" s="41"/>
      <c r="J40" s="41"/>
      <c r="K40" s="41"/>
      <c r="L40" s="42"/>
      <c r="M40" s="13"/>
      <c r="N40" s="3"/>
      <c r="O40" s="13"/>
      <c r="P40" s="15"/>
      <c r="AH40" s="24"/>
      <c r="AI40" s="83" t="s">
        <v>559</v>
      </c>
      <c r="AJ40" s="69" t="s">
        <v>560</v>
      </c>
      <c r="AK40" s="195"/>
      <c r="AL40" s="195"/>
      <c r="AM40" s="195"/>
      <c r="AN40" s="195"/>
      <c r="AO40" s="195"/>
      <c r="AP40" s="195"/>
      <c r="AQ40" s="195"/>
      <c r="AR40" s="196"/>
      <c r="AS40" s="13"/>
      <c r="AT40" s="3"/>
      <c r="AU40" s="13"/>
      <c r="AV40" s="15"/>
    </row>
    <row r="41" spans="2:64" ht="12.75" customHeight="1">
      <c r="B41" s="24"/>
      <c r="C41" s="40" t="s">
        <v>139</v>
      </c>
      <c r="D41" s="40" t="s">
        <v>142</v>
      </c>
      <c r="E41" s="41"/>
      <c r="F41" s="41"/>
      <c r="G41" s="41"/>
      <c r="H41" s="41"/>
      <c r="I41" s="41"/>
      <c r="J41" s="41"/>
      <c r="K41" s="41"/>
      <c r="L41" s="42"/>
      <c r="M41" s="13"/>
      <c r="N41" s="3"/>
      <c r="O41" s="13"/>
      <c r="P41" s="15"/>
      <c r="AH41" s="24"/>
      <c r="AI41" s="26" t="s">
        <v>240</v>
      </c>
      <c r="AJ41" s="40" t="s">
        <v>551</v>
      </c>
      <c r="AK41" s="41"/>
      <c r="AL41" s="41"/>
      <c r="AM41" s="41"/>
      <c r="AN41" s="41"/>
      <c r="AO41" s="41"/>
      <c r="AP41" s="41"/>
      <c r="AQ41" s="41"/>
      <c r="AR41" s="42"/>
      <c r="AS41" s="13"/>
      <c r="AT41" s="3"/>
      <c r="AU41" s="13"/>
      <c r="AV41" s="15"/>
    </row>
    <row r="42" spans="2:64">
      <c r="B42" s="24"/>
      <c r="C42" s="40" t="s">
        <v>140</v>
      </c>
      <c r="D42" s="40" t="s">
        <v>141</v>
      </c>
      <c r="E42" s="41"/>
      <c r="F42" s="41"/>
      <c r="G42" s="41"/>
      <c r="H42" s="41"/>
      <c r="I42" s="41"/>
      <c r="J42" s="41"/>
      <c r="K42" s="41"/>
      <c r="L42" s="42"/>
      <c r="M42" s="13"/>
      <c r="N42" s="3"/>
      <c r="O42" s="13"/>
      <c r="P42" s="15"/>
      <c r="AH42" s="24"/>
      <c r="AI42" s="26" t="s">
        <v>177</v>
      </c>
      <c r="AJ42" s="40" t="s">
        <v>576</v>
      </c>
      <c r="AK42" s="41"/>
      <c r="AL42" s="41"/>
      <c r="AM42" s="41"/>
      <c r="AN42" s="41"/>
      <c r="AO42" s="41"/>
      <c r="AP42" s="41"/>
      <c r="AQ42" s="41"/>
      <c r="AR42" s="42"/>
      <c r="AS42" s="13"/>
      <c r="AT42" s="3"/>
      <c r="AU42" s="13"/>
      <c r="AV42" s="15"/>
    </row>
    <row r="43" spans="2:64" ht="13.8" thickBot="1">
      <c r="B43" s="27"/>
      <c r="C43" s="30"/>
      <c r="D43" s="37"/>
      <c r="E43" s="38"/>
      <c r="F43" s="38"/>
      <c r="G43" s="38"/>
      <c r="H43" s="38"/>
      <c r="I43" s="38"/>
      <c r="J43" s="38"/>
      <c r="K43" s="38"/>
      <c r="L43" s="39"/>
      <c r="M43" s="16"/>
      <c r="N43" s="28"/>
      <c r="O43" s="16"/>
      <c r="P43" s="17"/>
      <c r="AH43" s="24">
        <v>1</v>
      </c>
      <c r="AI43" s="26" t="s">
        <v>241</v>
      </c>
      <c r="AJ43" s="238" t="s">
        <v>552</v>
      </c>
      <c r="AK43" s="239"/>
      <c r="AL43" s="239"/>
      <c r="AM43" s="239"/>
      <c r="AN43" s="239"/>
      <c r="AO43" s="239"/>
      <c r="AP43" s="239"/>
      <c r="AQ43" s="239"/>
      <c r="AR43" s="240"/>
      <c r="AS43" s="13">
        <v>15</v>
      </c>
      <c r="AT43" s="3">
        <f t="shared" ref="AT43" si="3">AH43*AS43</f>
        <v>15</v>
      </c>
      <c r="AU43" s="13"/>
      <c r="AV43" s="15"/>
    </row>
    <row r="44" spans="2:64" ht="13.5" customHeight="1" thickBot="1">
      <c r="AH44" s="24"/>
      <c r="AI44" s="26"/>
      <c r="AJ44" s="238"/>
      <c r="AK44" s="239"/>
      <c r="AL44" s="239"/>
      <c r="AM44" s="239"/>
      <c r="AN44" s="239"/>
      <c r="AO44" s="239"/>
      <c r="AP44" s="239"/>
      <c r="AQ44" s="239"/>
      <c r="AR44" s="240"/>
      <c r="AS44" s="13"/>
      <c r="AT44" s="3"/>
      <c r="AU44" s="13"/>
      <c r="AV44" s="15"/>
    </row>
    <row r="45" spans="2:64" ht="13.8" thickBot="1">
      <c r="B45" s="6" t="s">
        <v>0</v>
      </c>
      <c r="C45" s="221" t="s">
        <v>307</v>
      </c>
      <c r="D45" s="221"/>
      <c r="E45" s="222"/>
      <c r="F45" s="9" t="s">
        <v>1</v>
      </c>
      <c r="G45" s="8"/>
      <c r="H45" s="8" t="s">
        <v>326</v>
      </c>
      <c r="I45" s="8"/>
      <c r="J45" s="8"/>
      <c r="K45" s="8"/>
      <c r="L45" s="10"/>
      <c r="M45" s="7"/>
      <c r="N45" s="7"/>
      <c r="O45" s="7" t="s">
        <v>2</v>
      </c>
      <c r="P45" s="11">
        <f>SUM(N48:N77)</f>
        <v>260</v>
      </c>
      <c r="AH45" s="27"/>
      <c r="AI45" s="30"/>
      <c r="AJ45" s="37"/>
      <c r="AK45" s="38"/>
      <c r="AL45" s="38"/>
      <c r="AM45" s="38"/>
      <c r="AN45" s="38"/>
      <c r="AO45" s="38"/>
      <c r="AP45" s="38"/>
      <c r="AQ45" s="38"/>
      <c r="AR45" s="39"/>
      <c r="AS45" s="16"/>
      <c r="AT45" s="28"/>
      <c r="AU45" s="16"/>
      <c r="AV45" s="17"/>
    </row>
    <row r="46" spans="2:64" ht="13.8" thickBot="1">
      <c r="B46" s="12"/>
      <c r="C46" s="44"/>
      <c r="D46" s="44"/>
      <c r="E46" s="45"/>
      <c r="F46" s="83" t="s">
        <v>243</v>
      </c>
      <c r="G46" s="201"/>
      <c r="H46" s="201"/>
      <c r="I46" s="84" t="s">
        <v>333</v>
      </c>
      <c r="J46" s="201"/>
      <c r="K46" s="201">
        <v>-2</v>
      </c>
      <c r="L46" s="14"/>
      <c r="M46" s="13"/>
      <c r="N46" s="13"/>
      <c r="O46" s="81" t="s">
        <v>245</v>
      </c>
      <c r="P46" s="15">
        <f>H46+K46</f>
        <v>-2</v>
      </c>
    </row>
    <row r="47" spans="2:64" ht="12.75" customHeight="1">
      <c r="B47" s="18" t="s">
        <v>3</v>
      </c>
      <c r="C47" s="19" t="s">
        <v>4</v>
      </c>
      <c r="D47" s="20" t="s">
        <v>5</v>
      </c>
      <c r="E47" s="20" t="s">
        <v>6</v>
      </c>
      <c r="F47" s="20" t="s">
        <v>7</v>
      </c>
      <c r="G47" s="20" t="s">
        <v>8</v>
      </c>
      <c r="H47" s="20" t="s">
        <v>9</v>
      </c>
      <c r="I47" s="20" t="s">
        <v>10</v>
      </c>
      <c r="J47" s="20" t="s">
        <v>11</v>
      </c>
      <c r="K47" s="20" t="s">
        <v>12</v>
      </c>
      <c r="L47" s="20" t="s">
        <v>13</v>
      </c>
      <c r="M47" s="21" t="s">
        <v>14</v>
      </c>
      <c r="N47" s="19" t="s">
        <v>15</v>
      </c>
      <c r="O47" s="22" t="s">
        <v>16</v>
      </c>
      <c r="P47" s="23"/>
      <c r="AH47" s="6" t="s">
        <v>0</v>
      </c>
      <c r="AI47" s="221" t="s">
        <v>602</v>
      </c>
      <c r="AJ47" s="221"/>
      <c r="AK47" s="222"/>
      <c r="AL47" s="9" t="s">
        <v>1</v>
      </c>
      <c r="AM47" s="8"/>
      <c r="AN47" s="8" t="s">
        <v>326</v>
      </c>
      <c r="AO47" s="8"/>
      <c r="AP47" s="8"/>
      <c r="AQ47" s="8"/>
      <c r="AR47" s="10"/>
      <c r="AS47" s="7"/>
      <c r="AT47" s="7"/>
      <c r="AU47" s="82" t="s">
        <v>2</v>
      </c>
      <c r="AV47" s="11">
        <f>SUM(AT50:AT79)</f>
        <v>185</v>
      </c>
    </row>
    <row r="48" spans="2:64" ht="13.8" thickBot="1">
      <c r="B48" s="24">
        <v>4</v>
      </c>
      <c r="C48" s="3" t="s">
        <v>304</v>
      </c>
      <c r="D48" s="25">
        <v>5</v>
      </c>
      <c r="E48" s="25">
        <v>4</v>
      </c>
      <c r="F48" s="25">
        <v>4</v>
      </c>
      <c r="G48" s="25">
        <v>4</v>
      </c>
      <c r="H48" s="25">
        <v>1</v>
      </c>
      <c r="I48" s="25">
        <v>4</v>
      </c>
      <c r="J48" s="25">
        <v>2</v>
      </c>
      <c r="K48" s="25">
        <v>10</v>
      </c>
      <c r="L48" s="25" t="s">
        <v>305</v>
      </c>
      <c r="M48" s="26">
        <v>35</v>
      </c>
      <c r="N48" s="3">
        <f>B48*M48</f>
        <v>140</v>
      </c>
      <c r="O48" s="13"/>
      <c r="P48" s="15"/>
      <c r="AH48" s="12"/>
      <c r="AI48" s="44"/>
      <c r="AJ48" s="44"/>
      <c r="AK48" s="45"/>
      <c r="AL48" s="83" t="s">
        <v>243</v>
      </c>
      <c r="AM48" s="201"/>
      <c r="AN48" s="201"/>
      <c r="AO48" s="84" t="s">
        <v>244</v>
      </c>
      <c r="AP48" s="201"/>
      <c r="AQ48" s="201">
        <v>1</v>
      </c>
      <c r="AR48" s="14"/>
      <c r="AS48" s="13"/>
      <c r="AT48" s="13"/>
      <c r="AU48" s="81" t="s">
        <v>245</v>
      </c>
      <c r="AV48" s="15">
        <f>AN48+AQ48</f>
        <v>1</v>
      </c>
    </row>
    <row r="49" spans="2:48">
      <c r="B49" s="24">
        <v>1</v>
      </c>
      <c r="C49" s="3" t="s">
        <v>334</v>
      </c>
      <c r="D49" s="25">
        <v>6</v>
      </c>
      <c r="E49" s="25">
        <v>4</v>
      </c>
      <c r="F49" s="25">
        <v>4</v>
      </c>
      <c r="G49" s="25">
        <v>4</v>
      </c>
      <c r="H49" s="25">
        <v>1</v>
      </c>
      <c r="I49" s="25">
        <v>4</v>
      </c>
      <c r="J49" s="25">
        <v>3</v>
      </c>
      <c r="K49" s="25">
        <v>10</v>
      </c>
      <c r="L49" s="25" t="s">
        <v>305</v>
      </c>
      <c r="M49" s="26">
        <v>45</v>
      </c>
      <c r="N49" s="3">
        <f>B49*M49</f>
        <v>45</v>
      </c>
      <c r="O49" s="60" t="s">
        <v>131</v>
      </c>
      <c r="P49" s="15"/>
      <c r="AH49" s="18" t="s">
        <v>3</v>
      </c>
      <c r="AI49" s="19" t="s">
        <v>4</v>
      </c>
      <c r="AJ49" s="20" t="s">
        <v>5</v>
      </c>
      <c r="AK49" s="20" t="s">
        <v>6</v>
      </c>
      <c r="AL49" s="20" t="s">
        <v>7</v>
      </c>
      <c r="AM49" s="20" t="s">
        <v>8</v>
      </c>
      <c r="AN49" s="20" t="s">
        <v>9</v>
      </c>
      <c r="AO49" s="20" t="s">
        <v>10</v>
      </c>
      <c r="AP49" s="20" t="s">
        <v>11</v>
      </c>
      <c r="AQ49" s="20" t="s">
        <v>12</v>
      </c>
      <c r="AR49" s="20" t="s">
        <v>13</v>
      </c>
      <c r="AS49" s="21" t="s">
        <v>14</v>
      </c>
      <c r="AT49" s="19" t="s">
        <v>15</v>
      </c>
      <c r="AU49" s="22" t="s">
        <v>16</v>
      </c>
      <c r="AV49" s="23"/>
    </row>
    <row r="50" spans="2:48" ht="13.8" thickBot="1">
      <c r="B50" s="27"/>
      <c r="C50" s="28"/>
      <c r="D50" s="29"/>
      <c r="E50" s="29"/>
      <c r="F50" s="29"/>
      <c r="G50" s="29"/>
      <c r="H50" s="29"/>
      <c r="I50" s="29"/>
      <c r="J50" s="29"/>
      <c r="K50" s="29"/>
      <c r="L50" s="29"/>
      <c r="M50" s="30"/>
      <c r="N50" s="28"/>
      <c r="O50" s="16"/>
      <c r="P50" s="17"/>
      <c r="AH50" s="24">
        <v>9</v>
      </c>
      <c r="AI50" s="3" t="s">
        <v>152</v>
      </c>
      <c r="AJ50" s="25">
        <v>4</v>
      </c>
      <c r="AK50" s="25">
        <v>4</v>
      </c>
      <c r="AL50" s="25">
        <v>4</v>
      </c>
      <c r="AM50" s="25">
        <v>4</v>
      </c>
      <c r="AN50" s="25">
        <v>1</v>
      </c>
      <c r="AO50" s="25">
        <v>4</v>
      </c>
      <c r="AP50" s="25">
        <v>1</v>
      </c>
      <c r="AQ50" s="25">
        <v>8</v>
      </c>
      <c r="AR50" s="25" t="s">
        <v>36</v>
      </c>
      <c r="AS50" s="26">
        <v>16</v>
      </c>
      <c r="AT50" s="3">
        <f>AH50*AS50</f>
        <v>144</v>
      </c>
      <c r="AU50" s="13"/>
      <c r="AV50" s="15"/>
    </row>
    <row r="51" spans="2:48" ht="12.75" customHeight="1">
      <c r="B51" s="18" t="s">
        <v>3</v>
      </c>
      <c r="C51" s="31" t="s">
        <v>21</v>
      </c>
      <c r="D51" s="231" t="s">
        <v>22</v>
      </c>
      <c r="E51" s="232"/>
      <c r="F51" s="233"/>
      <c r="G51" s="231" t="s">
        <v>23</v>
      </c>
      <c r="H51" s="233"/>
      <c r="I51" s="231" t="s">
        <v>24</v>
      </c>
      <c r="J51" s="233"/>
      <c r="K51" s="231" t="s">
        <v>25</v>
      </c>
      <c r="L51" s="233"/>
      <c r="M51" s="21" t="s">
        <v>14</v>
      </c>
      <c r="N51" s="19" t="s">
        <v>15</v>
      </c>
      <c r="O51" s="32" t="s">
        <v>16</v>
      </c>
      <c r="P51" s="33"/>
      <c r="AH51" s="24">
        <v>1</v>
      </c>
      <c r="AI51" s="3" t="s">
        <v>235</v>
      </c>
      <c r="AJ51" s="25">
        <v>4</v>
      </c>
      <c r="AK51" s="25">
        <v>4</v>
      </c>
      <c r="AL51" s="25">
        <v>4</v>
      </c>
      <c r="AM51" s="25">
        <v>4</v>
      </c>
      <c r="AN51" s="25">
        <v>1</v>
      </c>
      <c r="AO51" s="25">
        <v>4</v>
      </c>
      <c r="AP51" s="25">
        <v>1</v>
      </c>
      <c r="AQ51" s="25">
        <v>8</v>
      </c>
      <c r="AR51" s="25" t="s">
        <v>36</v>
      </c>
      <c r="AS51" s="26">
        <v>16</v>
      </c>
      <c r="AT51" s="3">
        <f>AH51*AS51</f>
        <v>16</v>
      </c>
      <c r="AU51" s="13"/>
      <c r="AV51" s="15"/>
    </row>
    <row r="52" spans="2:48" ht="13.5" customHeight="1" thickBot="1">
      <c r="B52" s="24"/>
      <c r="C52" s="3" t="s">
        <v>37</v>
      </c>
      <c r="D52" s="226" t="s">
        <v>34</v>
      </c>
      <c r="E52" s="227"/>
      <c r="F52" s="228"/>
      <c r="G52" s="226">
        <v>4</v>
      </c>
      <c r="H52" s="228"/>
      <c r="I52" s="226">
        <v>5</v>
      </c>
      <c r="J52" s="228"/>
      <c r="K52" s="226" t="s">
        <v>35</v>
      </c>
      <c r="L52" s="228"/>
      <c r="M52" s="26"/>
      <c r="N52" s="3"/>
      <c r="O52" s="13"/>
      <c r="P52" s="15"/>
      <c r="AH52" s="27"/>
      <c r="AI52" s="28"/>
      <c r="AJ52" s="29"/>
      <c r="AK52" s="29"/>
      <c r="AL52" s="29"/>
      <c r="AM52" s="29"/>
      <c r="AN52" s="29"/>
      <c r="AO52" s="29"/>
      <c r="AP52" s="29"/>
      <c r="AQ52" s="29"/>
      <c r="AR52" s="29"/>
      <c r="AS52" s="30"/>
      <c r="AT52" s="3"/>
      <c r="AU52" s="16"/>
      <c r="AV52" s="17"/>
    </row>
    <row r="53" spans="2:48">
      <c r="B53" s="24">
        <v>5</v>
      </c>
      <c r="C53" s="3" t="s">
        <v>176</v>
      </c>
      <c r="D53" s="229" t="s">
        <v>31</v>
      </c>
      <c r="E53" s="237"/>
      <c r="F53" s="230"/>
      <c r="G53" s="229" t="s">
        <v>33</v>
      </c>
      <c r="H53" s="230"/>
      <c r="I53" s="229" t="s">
        <v>571</v>
      </c>
      <c r="J53" s="230"/>
      <c r="K53" s="229" t="s">
        <v>31</v>
      </c>
      <c r="L53" s="230"/>
      <c r="M53" s="26">
        <v>15</v>
      </c>
      <c r="N53" s="3">
        <f>B53*M53</f>
        <v>75</v>
      </c>
      <c r="O53" s="13" t="s">
        <v>572</v>
      </c>
      <c r="P53" s="15"/>
      <c r="AH53" s="18" t="s">
        <v>3</v>
      </c>
      <c r="AI53" s="31" t="s">
        <v>21</v>
      </c>
      <c r="AJ53" s="231" t="s">
        <v>22</v>
      </c>
      <c r="AK53" s="232"/>
      <c r="AL53" s="233"/>
      <c r="AM53" s="231" t="s">
        <v>23</v>
      </c>
      <c r="AN53" s="233"/>
      <c r="AO53" s="231" t="s">
        <v>24</v>
      </c>
      <c r="AP53" s="233"/>
      <c r="AQ53" s="231" t="s">
        <v>25</v>
      </c>
      <c r="AR53" s="233"/>
      <c r="AS53" s="21" t="s">
        <v>14</v>
      </c>
      <c r="AT53" s="19" t="s">
        <v>15</v>
      </c>
      <c r="AU53" s="32" t="s">
        <v>16</v>
      </c>
      <c r="AV53" s="33"/>
    </row>
    <row r="54" spans="2:48" ht="13.5" customHeight="1" thickBot="1">
      <c r="B54" s="24"/>
      <c r="C54" s="3"/>
      <c r="D54" s="234"/>
      <c r="E54" s="235"/>
      <c r="F54" s="236"/>
      <c r="G54" s="234"/>
      <c r="H54" s="236"/>
      <c r="I54" s="234"/>
      <c r="J54" s="236"/>
      <c r="K54" s="234"/>
      <c r="L54" s="236"/>
      <c r="M54" s="26"/>
      <c r="N54" s="3"/>
      <c r="O54" s="13"/>
      <c r="P54" s="15"/>
      <c r="AH54" s="24"/>
      <c r="AI54" s="3" t="s">
        <v>37</v>
      </c>
      <c r="AJ54" s="226" t="s">
        <v>34</v>
      </c>
      <c r="AK54" s="227"/>
      <c r="AL54" s="228"/>
      <c r="AM54" s="226">
        <v>4</v>
      </c>
      <c r="AN54" s="228"/>
      <c r="AO54" s="226">
        <v>5</v>
      </c>
      <c r="AP54" s="228"/>
      <c r="AQ54" s="226" t="s">
        <v>35</v>
      </c>
      <c r="AR54" s="228"/>
      <c r="AS54" s="26"/>
      <c r="AT54" s="3"/>
      <c r="AU54" s="13"/>
      <c r="AV54" s="15"/>
    </row>
    <row r="55" spans="2:48">
      <c r="B55" s="18" t="s">
        <v>3</v>
      </c>
      <c r="C55" s="35" t="s">
        <v>27</v>
      </c>
      <c r="D55" s="35" t="s">
        <v>26</v>
      </c>
      <c r="E55" s="32"/>
      <c r="F55" s="202"/>
      <c r="G55" s="32"/>
      <c r="H55" s="202"/>
      <c r="I55" s="32"/>
      <c r="J55" s="202"/>
      <c r="K55" s="32"/>
      <c r="L55" s="36"/>
      <c r="M55" s="22" t="s">
        <v>14</v>
      </c>
      <c r="N55" s="19" t="s">
        <v>15</v>
      </c>
      <c r="O55" s="32" t="s">
        <v>16</v>
      </c>
      <c r="P55" s="33"/>
      <c r="AH55" s="24"/>
      <c r="AI55" s="3" t="s">
        <v>38</v>
      </c>
      <c r="AJ55" s="229" t="s">
        <v>180</v>
      </c>
      <c r="AK55" s="237"/>
      <c r="AL55" s="230"/>
      <c r="AM55" s="229">
        <v>4</v>
      </c>
      <c r="AN55" s="230"/>
      <c r="AO55" s="229">
        <v>5</v>
      </c>
      <c r="AP55" s="230"/>
      <c r="AQ55" s="229" t="s">
        <v>181</v>
      </c>
      <c r="AR55" s="230"/>
      <c r="AS55" s="26"/>
      <c r="AT55" s="3"/>
      <c r="AU55" s="13"/>
      <c r="AV55" s="15"/>
    </row>
    <row r="56" spans="2:48">
      <c r="B56" s="24"/>
      <c r="C56" s="40" t="s">
        <v>186</v>
      </c>
      <c r="D56" s="40" t="s">
        <v>319</v>
      </c>
      <c r="E56" s="41"/>
      <c r="F56" s="41"/>
      <c r="G56" s="41"/>
      <c r="H56" s="41"/>
      <c r="I56" s="41"/>
      <c r="J56" s="41"/>
      <c r="K56" s="41"/>
      <c r="L56" s="42"/>
      <c r="M56" s="13"/>
      <c r="N56" s="3"/>
      <c r="O56" s="13"/>
      <c r="P56" s="15"/>
      <c r="AH56" s="24">
        <v>1</v>
      </c>
      <c r="AI56" s="3" t="s">
        <v>153</v>
      </c>
      <c r="AJ56" s="229" t="s">
        <v>34</v>
      </c>
      <c r="AK56" s="237"/>
      <c r="AL56" s="230"/>
      <c r="AM56" s="229">
        <v>8</v>
      </c>
      <c r="AN56" s="230"/>
      <c r="AO56" s="229">
        <v>1</v>
      </c>
      <c r="AP56" s="230"/>
      <c r="AQ56" s="229" t="s">
        <v>213</v>
      </c>
      <c r="AR56" s="230"/>
      <c r="AS56" s="26">
        <v>10</v>
      </c>
      <c r="AT56" s="3">
        <f>AH56*AS56</f>
        <v>10</v>
      </c>
      <c r="AU56" s="13" t="s">
        <v>214</v>
      </c>
      <c r="AV56" s="15"/>
    </row>
    <row r="57" spans="2:48" ht="12.75" customHeight="1">
      <c r="B57" s="24"/>
      <c r="C57" s="40" t="s">
        <v>246</v>
      </c>
      <c r="D57" s="241" t="s">
        <v>320</v>
      </c>
      <c r="E57" s="242"/>
      <c r="F57" s="242"/>
      <c r="G57" s="242"/>
      <c r="H57" s="242"/>
      <c r="I57" s="242"/>
      <c r="J57" s="242"/>
      <c r="K57" s="242"/>
      <c r="L57" s="243"/>
      <c r="M57" s="13"/>
      <c r="N57" s="3"/>
      <c r="O57" s="13"/>
      <c r="P57" s="15"/>
      <c r="AH57" s="24">
        <v>1</v>
      </c>
      <c r="AI57" s="3" t="s">
        <v>556</v>
      </c>
      <c r="AJ57" s="229" t="s">
        <v>196</v>
      </c>
      <c r="AK57" s="237"/>
      <c r="AL57" s="230"/>
      <c r="AM57" s="229">
        <v>4</v>
      </c>
      <c r="AN57" s="230"/>
      <c r="AO57" s="229">
        <v>6</v>
      </c>
      <c r="AP57" s="230"/>
      <c r="AQ57" s="229" t="s">
        <v>197</v>
      </c>
      <c r="AR57" s="230"/>
      <c r="AS57" s="199" t="s">
        <v>237</v>
      </c>
      <c r="AT57" s="3"/>
      <c r="AU57" s="13" t="s">
        <v>210</v>
      </c>
      <c r="AV57" s="15"/>
    </row>
    <row r="58" spans="2:48" ht="12.75" customHeight="1">
      <c r="B58" s="24"/>
      <c r="C58" s="40"/>
      <c r="D58" s="241"/>
      <c r="E58" s="242"/>
      <c r="F58" s="242"/>
      <c r="G58" s="242"/>
      <c r="H58" s="242"/>
      <c r="I58" s="242"/>
      <c r="J58" s="242"/>
      <c r="K58" s="242"/>
      <c r="L58" s="243"/>
      <c r="M58" s="13"/>
      <c r="N58" s="3"/>
      <c r="O58" s="13"/>
      <c r="P58" s="15"/>
      <c r="AH58" s="24"/>
      <c r="AI58" s="3" t="s">
        <v>557</v>
      </c>
      <c r="AJ58" s="244" t="s">
        <v>196</v>
      </c>
      <c r="AK58" s="237"/>
      <c r="AL58" s="230"/>
      <c r="AM58" s="229">
        <v>8</v>
      </c>
      <c r="AN58" s="230"/>
      <c r="AO58" s="229">
        <v>3</v>
      </c>
      <c r="AP58" s="230"/>
      <c r="AQ58" s="229" t="s">
        <v>197</v>
      </c>
      <c r="AR58" s="230"/>
      <c r="AS58" s="26"/>
      <c r="AT58" s="3"/>
      <c r="AU58" s="13"/>
      <c r="AV58" s="15"/>
    </row>
    <row r="59" spans="2:48" ht="13.5" customHeight="1" thickBot="1">
      <c r="B59" s="24"/>
      <c r="C59" s="40"/>
      <c r="D59" s="241"/>
      <c r="E59" s="242"/>
      <c r="F59" s="242"/>
      <c r="G59" s="242"/>
      <c r="H59" s="242"/>
      <c r="I59" s="242"/>
      <c r="J59" s="242"/>
      <c r="K59" s="242"/>
      <c r="L59" s="243"/>
      <c r="M59" s="13"/>
      <c r="N59" s="3"/>
      <c r="O59" s="13"/>
      <c r="P59" s="15"/>
      <c r="AH59" s="24"/>
      <c r="AI59" s="3"/>
      <c r="AJ59" s="234"/>
      <c r="AK59" s="235"/>
      <c r="AL59" s="236"/>
      <c r="AM59" s="229"/>
      <c r="AN59" s="230"/>
      <c r="AO59" s="229"/>
      <c r="AP59" s="230"/>
      <c r="AQ59" s="229"/>
      <c r="AR59" s="230"/>
      <c r="AS59" s="26"/>
      <c r="AT59" s="3"/>
      <c r="AU59" s="13"/>
      <c r="AV59" s="15"/>
    </row>
    <row r="60" spans="2:48" ht="12.75" customHeight="1">
      <c r="B60" s="24"/>
      <c r="C60" s="40"/>
      <c r="D60" s="241"/>
      <c r="E60" s="242"/>
      <c r="F60" s="242"/>
      <c r="G60" s="242"/>
      <c r="H60" s="242"/>
      <c r="I60" s="242"/>
      <c r="J60" s="242"/>
      <c r="K60" s="242"/>
      <c r="L60" s="243"/>
      <c r="M60" s="13"/>
      <c r="N60" s="3"/>
      <c r="O60" s="13"/>
      <c r="P60" s="15"/>
      <c r="AH60" s="18" t="s">
        <v>3</v>
      </c>
      <c r="AI60" s="35" t="s">
        <v>27</v>
      </c>
      <c r="AJ60" s="35" t="s">
        <v>26</v>
      </c>
      <c r="AK60" s="32"/>
      <c r="AL60" s="202"/>
      <c r="AM60" s="32"/>
      <c r="AN60" s="202"/>
      <c r="AO60" s="32"/>
      <c r="AP60" s="202"/>
      <c r="AQ60" s="32"/>
      <c r="AR60" s="36"/>
      <c r="AS60" s="22" t="s">
        <v>14</v>
      </c>
      <c r="AT60" s="19" t="s">
        <v>15</v>
      </c>
      <c r="AU60" s="32" t="s">
        <v>16</v>
      </c>
      <c r="AV60" s="33"/>
    </row>
    <row r="61" spans="2:48" ht="12.75" customHeight="1">
      <c r="B61" s="24"/>
      <c r="C61" s="40" t="s">
        <v>545</v>
      </c>
      <c r="D61" s="40" t="s">
        <v>547</v>
      </c>
      <c r="E61" s="41"/>
      <c r="F61" s="41"/>
      <c r="G61" s="41"/>
      <c r="H61" s="41"/>
      <c r="I61" s="41"/>
      <c r="J61" s="41"/>
      <c r="K61" s="41"/>
      <c r="L61" s="42"/>
      <c r="M61" s="13"/>
      <c r="N61" s="3"/>
      <c r="O61" s="13"/>
      <c r="P61" s="15"/>
      <c r="AH61" s="24"/>
      <c r="AI61" s="40" t="s">
        <v>186</v>
      </c>
      <c r="AJ61" s="40" t="s">
        <v>319</v>
      </c>
      <c r="AK61" s="41"/>
      <c r="AL61" s="41"/>
      <c r="AM61" s="41"/>
      <c r="AN61" s="41"/>
      <c r="AO61" s="41"/>
      <c r="AP61" s="41"/>
      <c r="AQ61" s="41"/>
      <c r="AR61" s="42"/>
      <c r="AS61" s="13"/>
      <c r="AT61" s="3"/>
      <c r="AU61" s="13"/>
      <c r="AV61" s="15"/>
    </row>
    <row r="62" spans="2:48" ht="12.75" customHeight="1">
      <c r="B62" s="24"/>
      <c r="C62" s="83" t="s">
        <v>584</v>
      </c>
      <c r="D62" s="40"/>
      <c r="E62" s="41"/>
      <c r="F62" s="41"/>
      <c r="G62" s="41"/>
      <c r="H62" s="41"/>
      <c r="I62" s="41"/>
      <c r="J62" s="41"/>
      <c r="K62" s="41"/>
      <c r="L62" s="42"/>
      <c r="M62" s="13"/>
      <c r="N62" s="3"/>
      <c r="O62" s="13"/>
      <c r="P62" s="15"/>
      <c r="AH62" s="24"/>
      <c r="AI62" s="40" t="s">
        <v>246</v>
      </c>
      <c r="AJ62" s="241" t="s">
        <v>320</v>
      </c>
      <c r="AK62" s="242"/>
      <c r="AL62" s="242"/>
      <c r="AM62" s="242"/>
      <c r="AN62" s="242"/>
      <c r="AO62" s="242"/>
      <c r="AP62" s="242"/>
      <c r="AQ62" s="242"/>
      <c r="AR62" s="243"/>
      <c r="AS62" s="13"/>
      <c r="AT62" s="3"/>
      <c r="AU62" s="13"/>
      <c r="AV62" s="15"/>
    </row>
    <row r="63" spans="2:48" ht="12.75" customHeight="1">
      <c r="B63" s="24"/>
      <c r="C63" s="62" t="s">
        <v>353</v>
      </c>
      <c r="D63" s="238" t="s">
        <v>529</v>
      </c>
      <c r="E63" s="239"/>
      <c r="F63" s="239"/>
      <c r="G63" s="239"/>
      <c r="H63" s="239"/>
      <c r="I63" s="239"/>
      <c r="J63" s="239"/>
      <c r="K63" s="239"/>
      <c r="L63" s="240"/>
      <c r="M63" s="13"/>
      <c r="N63" s="3"/>
      <c r="O63" s="13"/>
      <c r="P63" s="15"/>
      <c r="AH63" s="24"/>
      <c r="AI63" s="40"/>
      <c r="AJ63" s="241"/>
      <c r="AK63" s="242"/>
      <c r="AL63" s="242"/>
      <c r="AM63" s="242"/>
      <c r="AN63" s="242"/>
      <c r="AO63" s="242"/>
      <c r="AP63" s="242"/>
      <c r="AQ63" s="242"/>
      <c r="AR63" s="243"/>
      <c r="AS63" s="13"/>
      <c r="AT63" s="3"/>
      <c r="AU63" s="13"/>
      <c r="AV63" s="15"/>
    </row>
    <row r="64" spans="2:48" ht="12.75" customHeight="1">
      <c r="B64" s="24"/>
      <c r="C64" s="62"/>
      <c r="D64" s="238"/>
      <c r="E64" s="239"/>
      <c r="F64" s="239"/>
      <c r="G64" s="239"/>
      <c r="H64" s="239"/>
      <c r="I64" s="239"/>
      <c r="J64" s="239"/>
      <c r="K64" s="239"/>
      <c r="L64" s="240"/>
      <c r="M64" s="13"/>
      <c r="N64" s="3"/>
      <c r="O64" s="13"/>
      <c r="P64" s="15"/>
      <c r="AH64" s="24"/>
      <c r="AI64" s="40"/>
      <c r="AJ64" s="241"/>
      <c r="AK64" s="242"/>
      <c r="AL64" s="242"/>
      <c r="AM64" s="242"/>
      <c r="AN64" s="242"/>
      <c r="AO64" s="242"/>
      <c r="AP64" s="242"/>
      <c r="AQ64" s="242"/>
      <c r="AR64" s="243"/>
      <c r="AS64" s="13"/>
      <c r="AT64" s="3"/>
      <c r="AU64" s="13"/>
      <c r="AV64" s="15"/>
    </row>
    <row r="65" spans="2:48">
      <c r="B65" s="24"/>
      <c r="C65" s="62"/>
      <c r="D65" s="238"/>
      <c r="E65" s="239"/>
      <c r="F65" s="239"/>
      <c r="G65" s="239"/>
      <c r="H65" s="239"/>
      <c r="I65" s="239"/>
      <c r="J65" s="239"/>
      <c r="K65" s="239"/>
      <c r="L65" s="240"/>
      <c r="M65" s="13"/>
      <c r="N65" s="3"/>
      <c r="O65" s="13"/>
      <c r="P65" s="15"/>
      <c r="AH65" s="24"/>
      <c r="AI65" s="40"/>
      <c r="AJ65" s="241"/>
      <c r="AK65" s="242"/>
      <c r="AL65" s="242"/>
      <c r="AM65" s="242"/>
      <c r="AN65" s="242"/>
      <c r="AO65" s="242"/>
      <c r="AP65" s="242"/>
      <c r="AQ65" s="242"/>
      <c r="AR65" s="243"/>
      <c r="AS65" s="13"/>
      <c r="AT65" s="3"/>
      <c r="AU65" s="13"/>
      <c r="AV65" s="15"/>
    </row>
    <row r="66" spans="2:48">
      <c r="B66" s="24"/>
      <c r="C66" s="62" t="s">
        <v>354</v>
      </c>
      <c r="D66" s="238" t="s">
        <v>541</v>
      </c>
      <c r="E66" s="239"/>
      <c r="F66" s="239"/>
      <c r="G66" s="239"/>
      <c r="H66" s="239"/>
      <c r="I66" s="239"/>
      <c r="J66" s="239"/>
      <c r="K66" s="239"/>
      <c r="L66" s="240"/>
      <c r="M66" s="13"/>
      <c r="N66" s="3"/>
      <c r="O66" s="13"/>
      <c r="P66" s="15"/>
      <c r="AH66" s="24"/>
      <c r="AI66" s="83" t="s">
        <v>522</v>
      </c>
      <c r="AJ66" s="40"/>
      <c r="AK66" s="41"/>
      <c r="AL66" s="41"/>
      <c r="AM66" s="41"/>
      <c r="AN66" s="41"/>
      <c r="AO66" s="41"/>
      <c r="AP66" s="41"/>
      <c r="AQ66" s="41"/>
      <c r="AR66" s="42"/>
      <c r="AS66" s="13"/>
      <c r="AT66" s="3"/>
      <c r="AU66" s="13"/>
      <c r="AV66" s="15"/>
    </row>
    <row r="67" spans="2:48">
      <c r="B67" s="24"/>
      <c r="C67" s="62"/>
      <c r="D67" s="238"/>
      <c r="E67" s="239"/>
      <c r="F67" s="239"/>
      <c r="G67" s="239"/>
      <c r="H67" s="239"/>
      <c r="I67" s="239"/>
      <c r="J67" s="239"/>
      <c r="K67" s="239"/>
      <c r="L67" s="240"/>
      <c r="M67" s="13"/>
      <c r="N67" s="3"/>
      <c r="O67" s="13"/>
      <c r="P67" s="15"/>
      <c r="AH67" s="24"/>
      <c r="AI67" s="62" t="s">
        <v>523</v>
      </c>
      <c r="AJ67" s="238" t="s">
        <v>524</v>
      </c>
      <c r="AK67" s="239"/>
      <c r="AL67" s="239"/>
      <c r="AM67" s="239"/>
      <c r="AN67" s="239"/>
      <c r="AO67" s="239"/>
      <c r="AP67" s="239"/>
      <c r="AQ67" s="239"/>
      <c r="AR67" s="240"/>
      <c r="AS67" s="13"/>
      <c r="AT67" s="3"/>
      <c r="AU67" s="13"/>
      <c r="AV67" s="15"/>
    </row>
    <row r="68" spans="2:48">
      <c r="B68" s="24"/>
      <c r="C68" s="62" t="s">
        <v>355</v>
      </c>
      <c r="D68" s="238" t="s">
        <v>530</v>
      </c>
      <c r="E68" s="239"/>
      <c r="F68" s="239"/>
      <c r="G68" s="239"/>
      <c r="H68" s="239"/>
      <c r="I68" s="239"/>
      <c r="J68" s="239"/>
      <c r="K68" s="239"/>
      <c r="L68" s="240"/>
      <c r="M68" s="13"/>
      <c r="N68" s="3"/>
      <c r="O68" s="13"/>
      <c r="P68" s="15"/>
      <c r="AH68" s="24"/>
      <c r="AI68" s="62"/>
      <c r="AJ68" s="238"/>
      <c r="AK68" s="239"/>
      <c r="AL68" s="239"/>
      <c r="AM68" s="239"/>
      <c r="AN68" s="239"/>
      <c r="AO68" s="239"/>
      <c r="AP68" s="239"/>
      <c r="AQ68" s="239"/>
      <c r="AR68" s="240"/>
      <c r="AS68" s="13"/>
      <c r="AT68" s="3"/>
      <c r="AU68" s="13"/>
      <c r="AV68" s="15"/>
    </row>
    <row r="69" spans="2:48">
      <c r="B69" s="24"/>
      <c r="C69" s="62"/>
      <c r="D69" s="238"/>
      <c r="E69" s="239"/>
      <c r="F69" s="239"/>
      <c r="G69" s="239"/>
      <c r="H69" s="239"/>
      <c r="I69" s="239"/>
      <c r="J69" s="239"/>
      <c r="K69" s="239"/>
      <c r="L69" s="240"/>
      <c r="M69" s="13"/>
      <c r="N69" s="3"/>
      <c r="O69" s="13"/>
      <c r="P69" s="15"/>
      <c r="AH69" s="24"/>
      <c r="AI69" s="62"/>
      <c r="AJ69" s="238"/>
      <c r="AK69" s="239"/>
      <c r="AL69" s="239"/>
      <c r="AM69" s="239"/>
      <c r="AN69" s="239"/>
      <c r="AO69" s="239"/>
      <c r="AP69" s="239"/>
      <c r="AQ69" s="239"/>
      <c r="AR69" s="240"/>
      <c r="AS69" s="13"/>
      <c r="AT69" s="3"/>
      <c r="AU69" s="13"/>
      <c r="AV69" s="15"/>
    </row>
    <row r="70" spans="2:48" ht="13.95" customHeight="1">
      <c r="B70" s="24"/>
      <c r="C70" s="62"/>
      <c r="D70" s="238"/>
      <c r="E70" s="239"/>
      <c r="F70" s="239"/>
      <c r="G70" s="239"/>
      <c r="H70" s="239"/>
      <c r="I70" s="239"/>
      <c r="J70" s="239"/>
      <c r="K70" s="239"/>
      <c r="L70" s="240"/>
      <c r="M70" s="13"/>
      <c r="N70" s="3"/>
      <c r="O70" s="13"/>
      <c r="P70" s="15"/>
      <c r="AH70" s="24"/>
      <c r="AI70" s="62" t="s">
        <v>525</v>
      </c>
      <c r="AJ70" s="238" t="s">
        <v>539</v>
      </c>
      <c r="AK70" s="239"/>
      <c r="AL70" s="239"/>
      <c r="AM70" s="239"/>
      <c r="AN70" s="239"/>
      <c r="AO70" s="239"/>
      <c r="AP70" s="239"/>
      <c r="AQ70" s="239"/>
      <c r="AR70" s="240"/>
      <c r="AS70" s="13"/>
      <c r="AT70" s="3"/>
      <c r="AU70" s="13"/>
      <c r="AV70" s="15"/>
    </row>
    <row r="71" spans="2:48">
      <c r="B71" s="24"/>
      <c r="C71" s="62" t="s">
        <v>356</v>
      </c>
      <c r="D71" s="238" t="s">
        <v>531</v>
      </c>
      <c r="E71" s="239"/>
      <c r="F71" s="239"/>
      <c r="G71" s="239"/>
      <c r="H71" s="239"/>
      <c r="I71" s="239"/>
      <c r="J71" s="239"/>
      <c r="K71" s="239"/>
      <c r="L71" s="240"/>
      <c r="M71" s="13"/>
      <c r="N71" s="3"/>
      <c r="O71" s="13"/>
      <c r="P71" s="15"/>
      <c r="AH71" s="24"/>
      <c r="AI71" s="62"/>
      <c r="AJ71" s="238"/>
      <c r="AK71" s="239"/>
      <c r="AL71" s="239"/>
      <c r="AM71" s="239"/>
      <c r="AN71" s="239"/>
      <c r="AO71" s="239"/>
      <c r="AP71" s="239"/>
      <c r="AQ71" s="239"/>
      <c r="AR71" s="240"/>
      <c r="AS71" s="13"/>
      <c r="AT71" s="3"/>
      <c r="AU71" s="13"/>
      <c r="AV71" s="15"/>
    </row>
    <row r="72" spans="2:48">
      <c r="B72" s="24"/>
      <c r="C72" s="62"/>
      <c r="D72" s="238"/>
      <c r="E72" s="239"/>
      <c r="F72" s="239"/>
      <c r="G72" s="239"/>
      <c r="H72" s="239"/>
      <c r="I72" s="239"/>
      <c r="J72" s="239"/>
      <c r="K72" s="239"/>
      <c r="L72" s="240"/>
      <c r="M72" s="13"/>
      <c r="N72" s="3"/>
      <c r="O72" s="13"/>
      <c r="P72" s="15"/>
      <c r="AH72" s="24"/>
      <c r="AI72" s="62" t="s">
        <v>526</v>
      </c>
      <c r="AJ72" s="66" t="s">
        <v>540</v>
      </c>
      <c r="AK72" s="197"/>
      <c r="AL72" s="197"/>
      <c r="AM72" s="197"/>
      <c r="AN72" s="197"/>
      <c r="AO72" s="197"/>
      <c r="AP72" s="197"/>
      <c r="AQ72" s="197"/>
      <c r="AR72" s="198"/>
      <c r="AS72" s="13"/>
      <c r="AT72" s="3"/>
      <c r="AU72" s="13"/>
      <c r="AV72" s="15"/>
    </row>
    <row r="73" spans="2:48">
      <c r="B73" s="24"/>
      <c r="C73" s="40" t="s">
        <v>502</v>
      </c>
      <c r="D73" s="66" t="s">
        <v>503</v>
      </c>
      <c r="E73" s="197"/>
      <c r="F73" s="197"/>
      <c r="G73" s="197"/>
      <c r="H73" s="197"/>
      <c r="I73" s="197"/>
      <c r="J73" s="197"/>
      <c r="K73" s="197"/>
      <c r="L73" s="198"/>
      <c r="M73" s="13"/>
      <c r="N73" s="3"/>
      <c r="O73" s="13"/>
      <c r="P73" s="15"/>
      <c r="AH73" s="24"/>
      <c r="AI73" s="62" t="s">
        <v>527</v>
      </c>
      <c r="AJ73" s="238" t="s">
        <v>528</v>
      </c>
      <c r="AK73" s="239"/>
      <c r="AL73" s="239"/>
      <c r="AM73" s="239"/>
      <c r="AN73" s="239"/>
      <c r="AO73" s="239"/>
      <c r="AP73" s="239"/>
      <c r="AQ73" s="239"/>
      <c r="AR73" s="240"/>
      <c r="AS73" s="13"/>
      <c r="AT73" s="3"/>
      <c r="AU73" s="13"/>
      <c r="AV73" s="15"/>
    </row>
    <row r="74" spans="2:48" ht="13.2" customHeight="1">
      <c r="B74" s="24"/>
      <c r="C74" s="26" t="s">
        <v>306</v>
      </c>
      <c r="D74" s="238" t="s">
        <v>308</v>
      </c>
      <c r="E74" s="239"/>
      <c r="F74" s="239"/>
      <c r="G74" s="239"/>
      <c r="H74" s="239"/>
      <c r="I74" s="239"/>
      <c r="J74" s="239"/>
      <c r="K74" s="239"/>
      <c r="L74" s="240"/>
      <c r="M74" s="13"/>
      <c r="N74" s="3"/>
      <c r="O74" s="13"/>
      <c r="P74" s="15"/>
      <c r="AH74" s="24"/>
      <c r="AI74" s="62"/>
      <c r="AJ74" s="238"/>
      <c r="AK74" s="239"/>
      <c r="AL74" s="239"/>
      <c r="AM74" s="239"/>
      <c r="AN74" s="239"/>
      <c r="AO74" s="239"/>
      <c r="AP74" s="239"/>
      <c r="AQ74" s="239"/>
      <c r="AR74" s="240"/>
      <c r="AS74" s="13"/>
      <c r="AT74" s="3"/>
      <c r="AU74" s="13"/>
      <c r="AV74" s="15"/>
    </row>
    <row r="75" spans="2:48">
      <c r="B75" s="24"/>
      <c r="C75" s="26"/>
      <c r="D75" s="238"/>
      <c r="E75" s="239"/>
      <c r="F75" s="239"/>
      <c r="G75" s="239"/>
      <c r="H75" s="239"/>
      <c r="I75" s="239"/>
      <c r="J75" s="239"/>
      <c r="K75" s="239"/>
      <c r="L75" s="240"/>
      <c r="M75" s="13"/>
      <c r="N75" s="3"/>
      <c r="O75" s="13"/>
      <c r="P75" s="15"/>
      <c r="AH75" s="24"/>
      <c r="AI75" s="62"/>
      <c r="AJ75" s="238"/>
      <c r="AK75" s="239"/>
      <c r="AL75" s="239"/>
      <c r="AM75" s="239"/>
      <c r="AN75" s="239"/>
      <c r="AO75" s="239"/>
      <c r="AP75" s="239"/>
      <c r="AQ75" s="239"/>
      <c r="AR75" s="240"/>
      <c r="AS75" s="13"/>
      <c r="AT75" s="3"/>
      <c r="AU75" s="13"/>
      <c r="AV75" s="15"/>
    </row>
    <row r="76" spans="2:48">
      <c r="B76" s="24"/>
      <c r="C76" s="26"/>
      <c r="D76" s="238"/>
      <c r="E76" s="239"/>
      <c r="F76" s="239"/>
      <c r="G76" s="239"/>
      <c r="H76" s="239"/>
      <c r="I76" s="239"/>
      <c r="J76" s="239"/>
      <c r="K76" s="239"/>
      <c r="L76" s="240"/>
      <c r="M76" s="13"/>
      <c r="N76" s="3"/>
      <c r="O76" s="13"/>
      <c r="P76" s="15"/>
      <c r="AH76" s="24"/>
      <c r="AI76" s="26" t="s">
        <v>177</v>
      </c>
      <c r="AJ76" s="40" t="s">
        <v>576</v>
      </c>
      <c r="AK76" s="41"/>
      <c r="AL76" s="41"/>
      <c r="AM76" s="41"/>
      <c r="AN76" s="41"/>
      <c r="AO76" s="41"/>
      <c r="AP76" s="41"/>
      <c r="AQ76" s="41"/>
      <c r="AR76" s="42"/>
      <c r="AS76" s="13"/>
      <c r="AT76" s="3"/>
      <c r="AU76" s="13"/>
      <c r="AV76" s="15"/>
    </row>
    <row r="77" spans="2:48" ht="13.5" customHeight="1" thickBot="1">
      <c r="B77" s="27"/>
      <c r="C77" s="30"/>
      <c r="D77" s="37"/>
      <c r="E77" s="38"/>
      <c r="F77" s="38"/>
      <c r="G77" s="38"/>
      <c r="H77" s="38"/>
      <c r="I77" s="38"/>
      <c r="J77" s="38"/>
      <c r="K77" s="38"/>
      <c r="L77" s="39"/>
      <c r="M77" s="16"/>
      <c r="N77" s="28"/>
      <c r="O77" s="16"/>
      <c r="P77" s="17"/>
      <c r="AH77" s="24">
        <v>1</v>
      </c>
      <c r="AI77" s="26" t="s">
        <v>241</v>
      </c>
      <c r="AJ77" s="238" t="s">
        <v>552</v>
      </c>
      <c r="AK77" s="239"/>
      <c r="AL77" s="239"/>
      <c r="AM77" s="239"/>
      <c r="AN77" s="239"/>
      <c r="AO77" s="239"/>
      <c r="AP77" s="239"/>
      <c r="AQ77" s="239"/>
      <c r="AR77" s="240"/>
      <c r="AS77" s="13">
        <v>15</v>
      </c>
      <c r="AT77" s="3">
        <f t="shared" ref="AT77" si="4">AH77*AS77</f>
        <v>15</v>
      </c>
      <c r="AU77" s="13"/>
      <c r="AV77" s="15"/>
    </row>
    <row r="78" spans="2:48">
      <c r="AH78" s="24"/>
      <c r="AI78" s="26"/>
      <c r="AJ78" s="238"/>
      <c r="AK78" s="239"/>
      <c r="AL78" s="239"/>
      <c r="AM78" s="239"/>
      <c r="AN78" s="239"/>
      <c r="AO78" s="239"/>
      <c r="AP78" s="239"/>
      <c r="AQ78" s="239"/>
      <c r="AR78" s="240"/>
      <c r="AS78" s="13"/>
      <c r="AT78" s="3"/>
      <c r="AU78" s="13"/>
      <c r="AV78" s="15"/>
    </row>
    <row r="79" spans="2:48" ht="13.8" thickBot="1">
      <c r="AH79" s="27"/>
      <c r="AI79" s="30"/>
      <c r="AJ79" s="37"/>
      <c r="AK79" s="38"/>
      <c r="AL79" s="38"/>
      <c r="AM79" s="38"/>
      <c r="AN79" s="38"/>
      <c r="AO79" s="38"/>
      <c r="AP79" s="38"/>
      <c r="AQ79" s="38"/>
      <c r="AR79" s="39"/>
      <c r="AS79" s="16"/>
      <c r="AT79" s="28"/>
      <c r="AU79" s="16"/>
      <c r="AV79" s="17"/>
    </row>
    <row r="80" spans="2:48" ht="13.8" thickBot="1"/>
    <row r="81" spans="34:48" ht="12.75" customHeight="1">
      <c r="AH81" s="6" t="s">
        <v>0</v>
      </c>
      <c r="AI81" s="204" t="s">
        <v>477</v>
      </c>
      <c r="AJ81" s="204"/>
      <c r="AK81" s="205"/>
      <c r="AL81" s="9" t="s">
        <v>1</v>
      </c>
      <c r="AM81" s="8"/>
      <c r="AN81" s="8" t="s">
        <v>230</v>
      </c>
      <c r="AO81" s="8"/>
      <c r="AP81" s="8"/>
      <c r="AQ81" s="8"/>
      <c r="AR81" s="10"/>
      <c r="AS81" s="7"/>
      <c r="AT81" s="7"/>
      <c r="AU81" s="7" t="s">
        <v>2</v>
      </c>
      <c r="AV81" s="11">
        <f>SUM(AT83:AT99)</f>
        <v>80</v>
      </c>
    </row>
    <row r="82" spans="34:48" ht="13.8" thickBot="1">
      <c r="AH82" s="12"/>
      <c r="AI82" s="44"/>
      <c r="AJ82" s="44"/>
      <c r="AK82" s="45"/>
      <c r="AL82" s="83" t="s">
        <v>243</v>
      </c>
      <c r="AM82" s="201"/>
      <c r="AN82" s="201"/>
      <c r="AO82" s="84" t="s">
        <v>244</v>
      </c>
      <c r="AP82" s="201"/>
      <c r="AQ82" s="201"/>
      <c r="AR82" s="14"/>
      <c r="AS82" s="13"/>
      <c r="AT82" s="13"/>
      <c r="AU82" s="81" t="s">
        <v>245</v>
      </c>
      <c r="AV82" s="15">
        <f>AN82+AQ82</f>
        <v>0</v>
      </c>
    </row>
    <row r="83" spans="34:48">
      <c r="AH83" s="18" t="s">
        <v>3</v>
      </c>
      <c r="AI83" s="21" t="s">
        <v>17</v>
      </c>
      <c r="AJ83" s="203"/>
      <c r="AK83" s="20" t="s">
        <v>6</v>
      </c>
      <c r="AL83" s="231" t="s">
        <v>18</v>
      </c>
      <c r="AM83" s="232"/>
      <c r="AN83" s="233"/>
      <c r="AO83" s="231" t="s">
        <v>19</v>
      </c>
      <c r="AP83" s="233"/>
      <c r="AQ83" s="231" t="s">
        <v>20</v>
      </c>
      <c r="AR83" s="233"/>
      <c r="AS83" s="21" t="s">
        <v>14</v>
      </c>
      <c r="AT83" s="19" t="s">
        <v>15</v>
      </c>
      <c r="AU83" s="22" t="s">
        <v>16</v>
      </c>
      <c r="AV83" s="23"/>
    </row>
    <row r="84" spans="34:48">
      <c r="AH84" s="24">
        <v>1</v>
      </c>
      <c r="AI84" s="26" t="s">
        <v>268</v>
      </c>
      <c r="AJ84" s="200"/>
      <c r="AK84" s="25">
        <v>4</v>
      </c>
      <c r="AL84" s="226">
        <v>12</v>
      </c>
      <c r="AM84" s="227"/>
      <c r="AN84" s="228"/>
      <c r="AO84" s="226">
        <v>11</v>
      </c>
      <c r="AP84" s="228"/>
      <c r="AQ84" s="226">
        <v>10</v>
      </c>
      <c r="AR84" s="228"/>
      <c r="AS84" s="26">
        <v>65</v>
      </c>
      <c r="AT84" s="3">
        <f>AH84*AS84</f>
        <v>65</v>
      </c>
      <c r="AU84" s="13"/>
      <c r="AV84" s="15"/>
    </row>
    <row r="85" spans="34:48" ht="13.5" customHeight="1" thickBot="1">
      <c r="AH85" s="24"/>
      <c r="AI85" s="26"/>
      <c r="AJ85" s="200"/>
      <c r="AK85" s="25"/>
      <c r="AL85" s="199"/>
      <c r="AM85" s="201"/>
      <c r="AN85" s="200"/>
      <c r="AO85" s="199"/>
      <c r="AP85" s="200"/>
      <c r="AQ85" s="199"/>
      <c r="AR85" s="14"/>
      <c r="AS85" s="26"/>
      <c r="AT85" s="3"/>
      <c r="AU85" s="13"/>
      <c r="AV85" s="15"/>
    </row>
    <row r="86" spans="34:48">
      <c r="AH86" s="18" t="s">
        <v>3</v>
      </c>
      <c r="AI86" s="31" t="s">
        <v>21</v>
      </c>
      <c r="AJ86" s="231" t="s">
        <v>22</v>
      </c>
      <c r="AK86" s="232"/>
      <c r="AL86" s="233"/>
      <c r="AM86" s="231" t="s">
        <v>23</v>
      </c>
      <c r="AN86" s="233"/>
      <c r="AO86" s="231" t="s">
        <v>24</v>
      </c>
      <c r="AP86" s="233"/>
      <c r="AQ86" s="231" t="s">
        <v>25</v>
      </c>
      <c r="AR86" s="233"/>
      <c r="AS86" s="21" t="s">
        <v>14</v>
      </c>
      <c r="AT86" s="19" t="s">
        <v>15</v>
      </c>
      <c r="AU86" s="32" t="s">
        <v>16</v>
      </c>
      <c r="AV86" s="33"/>
    </row>
    <row r="87" spans="34:48">
      <c r="AH87" s="24"/>
      <c r="AI87" s="3" t="s">
        <v>269</v>
      </c>
      <c r="AJ87" s="272" t="s">
        <v>196</v>
      </c>
      <c r="AK87" s="273"/>
      <c r="AL87" s="274"/>
      <c r="AM87" s="272">
        <v>7</v>
      </c>
      <c r="AN87" s="274"/>
      <c r="AO87" s="272">
        <v>4</v>
      </c>
      <c r="AP87" s="274"/>
      <c r="AQ87" s="272" t="s">
        <v>586</v>
      </c>
      <c r="AR87" s="274"/>
      <c r="AS87" s="26"/>
      <c r="AT87" s="3"/>
      <c r="AU87" s="13"/>
      <c r="AV87" s="15"/>
    </row>
    <row r="88" spans="34:48">
      <c r="AH88" s="24">
        <v>1</v>
      </c>
      <c r="AI88" s="3" t="s">
        <v>608</v>
      </c>
      <c r="AJ88" s="229" t="s">
        <v>180</v>
      </c>
      <c r="AK88" s="237"/>
      <c r="AL88" s="230"/>
      <c r="AM88" s="229">
        <v>4</v>
      </c>
      <c r="AN88" s="230"/>
      <c r="AO88" s="229">
        <v>5</v>
      </c>
      <c r="AP88" s="230"/>
      <c r="AQ88" s="229" t="s">
        <v>181</v>
      </c>
      <c r="AR88" s="230"/>
      <c r="AS88" s="26">
        <v>5</v>
      </c>
      <c r="AT88" s="3">
        <f>AH88*AS88</f>
        <v>5</v>
      </c>
      <c r="AU88" s="13" t="s">
        <v>259</v>
      </c>
      <c r="AV88" s="15"/>
    </row>
    <row r="89" spans="34:48" ht="12.75" customHeight="1">
      <c r="AH89" s="24">
        <v>0</v>
      </c>
      <c r="AI89" s="3" t="s">
        <v>270</v>
      </c>
      <c r="AJ89" s="272" t="s">
        <v>196</v>
      </c>
      <c r="AK89" s="273"/>
      <c r="AL89" s="274"/>
      <c r="AM89" s="272">
        <v>9</v>
      </c>
      <c r="AN89" s="274"/>
      <c r="AO89" s="272">
        <v>2</v>
      </c>
      <c r="AP89" s="274"/>
      <c r="AQ89" s="272" t="s">
        <v>197</v>
      </c>
      <c r="AR89" s="274"/>
      <c r="AS89" s="26">
        <v>60</v>
      </c>
      <c r="AT89" s="3">
        <f>AH89*AS89</f>
        <v>0</v>
      </c>
      <c r="AU89" s="13"/>
      <c r="AV89" s="15"/>
    </row>
    <row r="90" spans="34:48">
      <c r="AH90" s="24">
        <v>0</v>
      </c>
      <c r="AI90" s="3" t="s">
        <v>223</v>
      </c>
      <c r="AJ90" s="229" t="s">
        <v>194</v>
      </c>
      <c r="AK90" s="237"/>
      <c r="AL90" s="230"/>
      <c r="AM90" s="229">
        <v>5</v>
      </c>
      <c r="AN90" s="230"/>
      <c r="AO90" s="229">
        <v>4</v>
      </c>
      <c r="AP90" s="230"/>
      <c r="AQ90" s="229" t="s">
        <v>195</v>
      </c>
      <c r="AR90" s="230"/>
      <c r="AS90" s="26">
        <v>40</v>
      </c>
      <c r="AT90" s="3">
        <f t="shared" ref="AT90:AT91" si="5">AH90*AS90</f>
        <v>0</v>
      </c>
      <c r="AU90" s="13"/>
      <c r="AV90" s="15"/>
    </row>
    <row r="91" spans="34:48">
      <c r="AH91" s="24">
        <v>1</v>
      </c>
      <c r="AI91" s="3" t="s">
        <v>313</v>
      </c>
      <c r="AJ91" s="269"/>
      <c r="AK91" s="270"/>
      <c r="AL91" s="271"/>
      <c r="AM91" s="269"/>
      <c r="AN91" s="271"/>
      <c r="AO91" s="269"/>
      <c r="AP91" s="271"/>
      <c r="AQ91" s="269"/>
      <c r="AR91" s="271"/>
      <c r="AS91" s="26">
        <v>10</v>
      </c>
      <c r="AT91" s="3">
        <f t="shared" si="5"/>
        <v>10</v>
      </c>
      <c r="AU91" s="13"/>
      <c r="AV91" s="15"/>
    </row>
    <row r="92" spans="34:48" ht="13.5" customHeight="1" thickBot="1">
      <c r="AH92" s="24"/>
      <c r="AI92" s="3"/>
      <c r="AJ92" s="234"/>
      <c r="AK92" s="235"/>
      <c r="AL92" s="236"/>
      <c r="AM92" s="229"/>
      <c r="AN92" s="230"/>
      <c r="AO92" s="229"/>
      <c r="AP92" s="230"/>
      <c r="AQ92" s="229"/>
      <c r="AR92" s="230"/>
      <c r="AS92" s="26"/>
      <c r="AT92" s="3"/>
      <c r="AU92" s="13"/>
      <c r="AV92" s="15"/>
    </row>
    <row r="93" spans="34:48" ht="12.75" customHeight="1">
      <c r="AH93" s="18" t="s">
        <v>3</v>
      </c>
      <c r="AI93" s="35" t="s">
        <v>27</v>
      </c>
      <c r="AJ93" s="35" t="s">
        <v>26</v>
      </c>
      <c r="AK93" s="32"/>
      <c r="AL93" s="202"/>
      <c r="AM93" s="32"/>
      <c r="AN93" s="202"/>
      <c r="AO93" s="32"/>
      <c r="AP93" s="202"/>
      <c r="AQ93" s="32"/>
      <c r="AR93" s="36"/>
      <c r="AS93" s="22" t="s">
        <v>14</v>
      </c>
      <c r="AT93" s="19" t="s">
        <v>15</v>
      </c>
      <c r="AU93" s="32" t="s">
        <v>16</v>
      </c>
      <c r="AV93" s="33"/>
    </row>
    <row r="94" spans="34:48" ht="12.75" customHeight="1">
      <c r="AH94" s="24"/>
      <c r="AI94" s="26" t="s">
        <v>183</v>
      </c>
      <c r="AJ94" s="85"/>
      <c r="AK94" s="86"/>
      <c r="AL94" s="86"/>
      <c r="AM94" s="86"/>
      <c r="AN94" s="86"/>
      <c r="AO94" s="86"/>
      <c r="AP94" s="86"/>
      <c r="AQ94" s="86"/>
      <c r="AR94" s="87"/>
      <c r="AS94" s="13"/>
      <c r="AT94" s="3"/>
      <c r="AU94" s="13"/>
      <c r="AV94" s="15"/>
    </row>
    <row r="95" spans="34:48">
      <c r="AH95" s="24">
        <v>0</v>
      </c>
      <c r="AI95" s="26" t="s">
        <v>609</v>
      </c>
      <c r="AJ95" s="85"/>
      <c r="AK95" s="86"/>
      <c r="AL95" s="86"/>
      <c r="AM95" s="86"/>
      <c r="AN95" s="86"/>
      <c r="AO95" s="86"/>
      <c r="AP95" s="86"/>
      <c r="AQ95" s="86"/>
      <c r="AR95" s="87"/>
      <c r="AS95" s="13">
        <v>5</v>
      </c>
      <c r="AT95" s="3">
        <f>AH95*AS95</f>
        <v>0</v>
      </c>
      <c r="AU95" s="13"/>
      <c r="AV95" s="15"/>
    </row>
    <row r="96" spans="34:48">
      <c r="AH96" s="24"/>
      <c r="AI96" s="26" t="s">
        <v>314</v>
      </c>
      <c r="AJ96" s="238" t="s">
        <v>315</v>
      </c>
      <c r="AK96" s="239"/>
      <c r="AL96" s="239"/>
      <c r="AM96" s="239"/>
      <c r="AN96" s="239"/>
      <c r="AO96" s="239"/>
      <c r="AP96" s="239"/>
      <c r="AQ96" s="239"/>
      <c r="AR96" s="240"/>
      <c r="AS96" s="13"/>
      <c r="AT96" s="3"/>
      <c r="AU96" s="13"/>
      <c r="AV96" s="15"/>
    </row>
    <row r="97" spans="34:48" ht="12.75" customHeight="1">
      <c r="AH97" s="24"/>
      <c r="AI97" s="26"/>
      <c r="AJ97" s="238"/>
      <c r="AK97" s="239"/>
      <c r="AL97" s="239"/>
      <c r="AM97" s="239"/>
      <c r="AN97" s="239"/>
      <c r="AO97" s="239"/>
      <c r="AP97" s="239"/>
      <c r="AQ97" s="239"/>
      <c r="AR97" s="240"/>
      <c r="AS97" s="13"/>
      <c r="AT97" s="3"/>
      <c r="AU97" s="13"/>
      <c r="AV97" s="15"/>
    </row>
    <row r="98" spans="34:48">
      <c r="AH98" s="24"/>
      <c r="AI98" s="26"/>
      <c r="AJ98" s="40"/>
      <c r="AK98" s="41"/>
      <c r="AL98" s="41"/>
      <c r="AM98" s="41"/>
      <c r="AN98" s="41"/>
      <c r="AO98" s="41"/>
      <c r="AP98" s="41"/>
      <c r="AQ98" s="41"/>
      <c r="AR98" s="42"/>
      <c r="AS98" s="13"/>
      <c r="AT98" s="3"/>
      <c r="AU98" s="13"/>
      <c r="AV98" s="15"/>
    </row>
    <row r="99" spans="34:48" ht="13.5" customHeight="1" thickBot="1">
      <c r="AH99" s="27"/>
      <c r="AI99" s="30"/>
      <c r="AJ99" s="37"/>
      <c r="AK99" s="38"/>
      <c r="AL99" s="38"/>
      <c r="AM99" s="38"/>
      <c r="AN99" s="38"/>
      <c r="AO99" s="38"/>
      <c r="AP99" s="38"/>
      <c r="AQ99" s="38"/>
      <c r="AR99" s="39"/>
      <c r="AS99" s="16"/>
      <c r="AT99" s="28"/>
      <c r="AU99" s="16"/>
      <c r="AV99" s="17"/>
    </row>
    <row r="101" spans="34:48" ht="13.5" customHeight="1"/>
    <row r="102" spans="34:48" ht="12.75" customHeight="1"/>
    <row r="104" spans="34:48" ht="12.75" customHeight="1"/>
    <row r="105" spans="34:48" ht="12.75" customHeight="1"/>
    <row r="109" spans="34:48" ht="12.75" customHeight="1"/>
    <row r="111" spans="34:48" ht="12.75" customHeight="1"/>
    <row r="112" spans="34:48" ht="12.75" customHeight="1"/>
    <row r="113" ht="12.75" customHeight="1"/>
    <row r="115" ht="12.75" customHeight="1"/>
    <row r="118" ht="12.75" customHeight="1"/>
    <row r="119" ht="12.75" customHeight="1"/>
    <row r="121" ht="12.75" customHeight="1"/>
    <row r="125" ht="12.75" customHeight="1"/>
    <row r="128" ht="12.75" customHeight="1"/>
    <row r="129" ht="12.75" customHeight="1"/>
    <row r="131" ht="12.75" customHeight="1"/>
    <row r="134" ht="13.5" customHeight="1"/>
    <row r="135" ht="12.75" customHeight="1"/>
    <row r="137" ht="12.75" customHeight="1"/>
    <row r="138" ht="12.75" customHeight="1"/>
    <row r="139" ht="13.5" customHeight="1"/>
    <row r="140" ht="12.75" customHeight="1"/>
    <row r="142" ht="12.75" customHeight="1"/>
    <row r="143" ht="12.75" customHeight="1"/>
    <row r="146" ht="12.75" customHeight="1"/>
    <row r="149" ht="13.2" customHeight="1"/>
    <row r="150" ht="12.75" customHeight="1"/>
    <row r="152" ht="12.75" customHeight="1"/>
    <row r="154" ht="12.75" customHeight="1"/>
    <row r="157" ht="13.2" customHeight="1"/>
    <row r="161" ht="12.75" customHeight="1"/>
    <row r="162" ht="13.2" customHeight="1"/>
    <row r="163" ht="12.75" customHeight="1"/>
    <row r="165" ht="13.2" customHeight="1"/>
    <row r="167" ht="13.2" customHeight="1"/>
    <row r="168" ht="12.75" customHeight="1"/>
    <row r="170" ht="13.2" customHeight="1"/>
    <row r="171" ht="12.75" customHeight="1"/>
    <row r="173" ht="13.2" customHeight="1"/>
    <row r="174" ht="12.75" customHeight="1"/>
    <row r="177" ht="13.2" customHeight="1"/>
    <row r="179" ht="13.2" customHeight="1"/>
    <row r="181" ht="13.2" customHeight="1"/>
    <row r="182" ht="12.75" customHeight="1"/>
    <row r="184" ht="12.75" customHeight="1"/>
    <row r="187" ht="13.2" customHeight="1"/>
    <row r="189" ht="13.2" customHeight="1"/>
    <row r="193" ht="13.2" customHeight="1"/>
    <row r="196" ht="13.2" customHeight="1"/>
    <row r="199" ht="13.2" customHeight="1"/>
    <row r="203" ht="13.2" customHeight="1"/>
    <row r="206" ht="13.2" customHeight="1"/>
    <row r="208" ht="13.2" customHeight="1"/>
    <row r="211" ht="13.2" customHeight="1"/>
  </sheetData>
  <mergeCells count="316">
    <mergeCell ref="AJ92:AL92"/>
    <mergeCell ref="AM92:AN92"/>
    <mergeCell ref="AO92:AP92"/>
    <mergeCell ref="AQ92:AR92"/>
    <mergeCell ref="AJ96:AR97"/>
    <mergeCell ref="AO90:AP90"/>
    <mergeCell ref="AQ90:AR90"/>
    <mergeCell ref="AJ91:AL91"/>
    <mergeCell ref="AM91:AN91"/>
    <mergeCell ref="AO91:AP91"/>
    <mergeCell ref="AQ91:AR91"/>
    <mergeCell ref="AJ90:AL90"/>
    <mergeCell ref="AM90:AN90"/>
    <mergeCell ref="AQ88:AR88"/>
    <mergeCell ref="AJ89:AL89"/>
    <mergeCell ref="AM89:AN89"/>
    <mergeCell ref="AO89:AP89"/>
    <mergeCell ref="AQ89:AR89"/>
    <mergeCell ref="AJ88:AL88"/>
    <mergeCell ref="AM88:AN88"/>
    <mergeCell ref="AJ86:AL86"/>
    <mergeCell ref="AM86:AN86"/>
    <mergeCell ref="AO86:AP86"/>
    <mergeCell ref="AQ86:AR86"/>
    <mergeCell ref="AJ87:AL87"/>
    <mergeCell ref="AM87:AN87"/>
    <mergeCell ref="AO87:AP87"/>
    <mergeCell ref="AQ87:AR87"/>
    <mergeCell ref="AO88:AP88"/>
    <mergeCell ref="AL83:AN83"/>
    <mergeCell ref="AO83:AP83"/>
    <mergeCell ref="AQ83:AR83"/>
    <mergeCell ref="AL84:AN84"/>
    <mergeCell ref="AO84:AP84"/>
    <mergeCell ref="AQ84:AR84"/>
    <mergeCell ref="AJ77:AR78"/>
    <mergeCell ref="D71:L72"/>
    <mergeCell ref="AJ73:AR75"/>
    <mergeCell ref="D74:L76"/>
    <mergeCell ref="AJ70:AR71"/>
    <mergeCell ref="AJ67:AR69"/>
    <mergeCell ref="D68:L70"/>
    <mergeCell ref="D63:L65"/>
    <mergeCell ref="D66:L67"/>
    <mergeCell ref="AJ59:AL59"/>
    <mergeCell ref="AM59:AN59"/>
    <mergeCell ref="AO59:AP59"/>
    <mergeCell ref="AQ59:AR59"/>
    <mergeCell ref="AJ62:AR65"/>
    <mergeCell ref="D57:L60"/>
    <mergeCell ref="AQ57:AR57"/>
    <mergeCell ref="AJ58:AL58"/>
    <mergeCell ref="AM58:AN58"/>
    <mergeCell ref="AO58:AP58"/>
    <mergeCell ref="AQ58:AR58"/>
    <mergeCell ref="CF20:CN21"/>
    <mergeCell ref="CF17:CN19"/>
    <mergeCell ref="AJ56:AL56"/>
    <mergeCell ref="AM56:AN56"/>
    <mergeCell ref="AO56:AP56"/>
    <mergeCell ref="AQ56:AR56"/>
    <mergeCell ref="AJ57:AL57"/>
    <mergeCell ref="AM57:AN57"/>
    <mergeCell ref="AO57:AP57"/>
    <mergeCell ref="AM54:AN54"/>
    <mergeCell ref="AO54:AP54"/>
    <mergeCell ref="AQ54:AR54"/>
    <mergeCell ref="AJ55:AL55"/>
    <mergeCell ref="AM55:AN55"/>
    <mergeCell ref="AO55:AP55"/>
    <mergeCell ref="AQ55:AR55"/>
    <mergeCell ref="AJ53:AL53"/>
    <mergeCell ref="AM53:AN53"/>
    <mergeCell ref="AO53:AP53"/>
    <mergeCell ref="D54:F54"/>
    <mergeCell ref="G54:H54"/>
    <mergeCell ref="I54:J54"/>
    <mergeCell ref="K54:L54"/>
    <mergeCell ref="AJ54:AL54"/>
    <mergeCell ref="D52:F52"/>
    <mergeCell ref="G52:H52"/>
    <mergeCell ref="I52:J52"/>
    <mergeCell ref="K52:L52"/>
    <mergeCell ref="D53:F53"/>
    <mergeCell ref="G53:H53"/>
    <mergeCell ref="I53:J53"/>
    <mergeCell ref="K53:L53"/>
    <mergeCell ref="CF12:CH12"/>
    <mergeCell ref="CI12:CJ12"/>
    <mergeCell ref="CK12:CL12"/>
    <mergeCell ref="CM12:CN12"/>
    <mergeCell ref="D51:F51"/>
    <mergeCell ref="G51:H51"/>
    <mergeCell ref="I51:J51"/>
    <mergeCell ref="K51:L51"/>
    <mergeCell ref="AI47:AK47"/>
    <mergeCell ref="BU28:BV28"/>
    <mergeCell ref="BW28:BX28"/>
    <mergeCell ref="T27:AB28"/>
    <mergeCell ref="BP27:BR27"/>
    <mergeCell ref="BS27:BT27"/>
    <mergeCell ref="BU27:BV27"/>
    <mergeCell ref="BW27:BX27"/>
    <mergeCell ref="BP26:BR26"/>
    <mergeCell ref="BS26:BT26"/>
    <mergeCell ref="BU26:BV26"/>
    <mergeCell ref="AQ53:AR53"/>
    <mergeCell ref="CM10:CN10"/>
    <mergeCell ref="CF11:CH11"/>
    <mergeCell ref="CI11:CJ11"/>
    <mergeCell ref="CK11:CL11"/>
    <mergeCell ref="CM11:CN11"/>
    <mergeCell ref="CF9:CH9"/>
    <mergeCell ref="CI9:CJ9"/>
    <mergeCell ref="CK9:CL9"/>
    <mergeCell ref="CM9:CN9"/>
    <mergeCell ref="CF10:CH10"/>
    <mergeCell ref="CI10:CJ10"/>
    <mergeCell ref="C45:E45"/>
    <mergeCell ref="CH6:CJ6"/>
    <mergeCell ref="CK6:CL6"/>
    <mergeCell ref="CE4:CG4"/>
    <mergeCell ref="AJ43:AR44"/>
    <mergeCell ref="AJ38:AR39"/>
    <mergeCell ref="T32:AB33"/>
    <mergeCell ref="D33:L34"/>
    <mergeCell ref="AJ33:AR34"/>
    <mergeCell ref="AZ33:BH34"/>
    <mergeCell ref="D35:L36"/>
    <mergeCell ref="AJ35:AR37"/>
    <mergeCell ref="D37:L39"/>
    <mergeCell ref="D29:L32"/>
    <mergeCell ref="T29:AB31"/>
    <mergeCell ref="AJ30:AR32"/>
    <mergeCell ref="AZ30:BH32"/>
    <mergeCell ref="AZ28:BH29"/>
    <mergeCell ref="BP28:BR28"/>
    <mergeCell ref="BS28:BT28"/>
    <mergeCell ref="CK10:CL10"/>
    <mergeCell ref="CF14:CN14"/>
    <mergeCell ref="BW26:BX26"/>
    <mergeCell ref="D25:L27"/>
    <mergeCell ref="AJ25:AR28"/>
    <mergeCell ref="AZ25:BH27"/>
    <mergeCell ref="BP25:BR25"/>
    <mergeCell ref="BS25:BT25"/>
    <mergeCell ref="BU25:BV25"/>
    <mergeCell ref="BW25:BX25"/>
    <mergeCell ref="T24:AB26"/>
    <mergeCell ref="BP24:BR24"/>
    <mergeCell ref="BS24:BT24"/>
    <mergeCell ref="BU24:BV24"/>
    <mergeCell ref="BW24:BX24"/>
    <mergeCell ref="BR21:BT21"/>
    <mergeCell ref="BU21:BV21"/>
    <mergeCell ref="BW21:BX21"/>
    <mergeCell ref="AJ22:AL22"/>
    <mergeCell ref="AM22:AN22"/>
    <mergeCell ref="AO22:AP22"/>
    <mergeCell ref="AQ22:AR22"/>
    <mergeCell ref="BR22:BT22"/>
    <mergeCell ref="BU22:BV22"/>
    <mergeCell ref="BW22:BX22"/>
    <mergeCell ref="BO19:BQ19"/>
    <mergeCell ref="AJ20:AL20"/>
    <mergeCell ref="AM20:AN20"/>
    <mergeCell ref="AO20:AP20"/>
    <mergeCell ref="AQ20:AR20"/>
    <mergeCell ref="AZ20:BH23"/>
    <mergeCell ref="AJ21:AL21"/>
    <mergeCell ref="AM21:AN21"/>
    <mergeCell ref="AO21:AP21"/>
    <mergeCell ref="AQ21:AR21"/>
    <mergeCell ref="D18:L22"/>
    <mergeCell ref="AJ18:AL18"/>
    <mergeCell ref="AM18:AN18"/>
    <mergeCell ref="AO18:AP18"/>
    <mergeCell ref="AQ18:AR18"/>
    <mergeCell ref="T19:AB22"/>
    <mergeCell ref="AJ19:AL19"/>
    <mergeCell ref="AM19:AN19"/>
    <mergeCell ref="AO19:AP19"/>
    <mergeCell ref="AQ19:AR19"/>
    <mergeCell ref="T16:V16"/>
    <mergeCell ref="W16:X16"/>
    <mergeCell ref="Y16:Z16"/>
    <mergeCell ref="AA16:AB16"/>
    <mergeCell ref="AJ16:AL16"/>
    <mergeCell ref="BG16:BH16"/>
    <mergeCell ref="AJ17:AL17"/>
    <mergeCell ref="AM17:AN17"/>
    <mergeCell ref="AO17:AP17"/>
    <mergeCell ref="AQ17:AR17"/>
    <mergeCell ref="AM16:AN16"/>
    <mergeCell ref="AO16:AP16"/>
    <mergeCell ref="AQ16:AR16"/>
    <mergeCell ref="AZ16:BB16"/>
    <mergeCell ref="BC16:BD16"/>
    <mergeCell ref="BE16:BF16"/>
    <mergeCell ref="BC14:BD14"/>
    <mergeCell ref="BE14:BF14"/>
    <mergeCell ref="BG14:BH14"/>
    <mergeCell ref="T15:V15"/>
    <mergeCell ref="W15:X15"/>
    <mergeCell ref="Y15:Z15"/>
    <mergeCell ref="AA15:AB15"/>
    <mergeCell ref="AJ15:AL15"/>
    <mergeCell ref="AM15:AN15"/>
    <mergeCell ref="AO15:AP15"/>
    <mergeCell ref="T14:V14"/>
    <mergeCell ref="W14:X14"/>
    <mergeCell ref="Y14:Z14"/>
    <mergeCell ref="AA14:AB14"/>
    <mergeCell ref="AJ14:AL14"/>
    <mergeCell ref="AM14:AN14"/>
    <mergeCell ref="AO14:AP14"/>
    <mergeCell ref="AQ14:AR14"/>
    <mergeCell ref="AZ14:BB14"/>
    <mergeCell ref="AQ15:AR15"/>
    <mergeCell ref="AZ15:BB15"/>
    <mergeCell ref="BC15:BD15"/>
    <mergeCell ref="BE15:BF15"/>
    <mergeCell ref="BG15:BH15"/>
    <mergeCell ref="BE13:BF13"/>
    <mergeCell ref="BG13:BH13"/>
    <mergeCell ref="AJ13:AL13"/>
    <mergeCell ref="AM13:AN13"/>
    <mergeCell ref="AO13:AP13"/>
    <mergeCell ref="AQ13:AR13"/>
    <mergeCell ref="AZ13:BB13"/>
    <mergeCell ref="BC13:BD13"/>
    <mergeCell ref="D13:F13"/>
    <mergeCell ref="G13:H13"/>
    <mergeCell ref="I13:J13"/>
    <mergeCell ref="K13:L13"/>
    <mergeCell ref="T13:V13"/>
    <mergeCell ref="W13:X13"/>
    <mergeCell ref="Y13:Z13"/>
    <mergeCell ref="AA13:AB13"/>
    <mergeCell ref="AZ12:BB12"/>
    <mergeCell ref="BC12:BD12"/>
    <mergeCell ref="BE12:BF12"/>
    <mergeCell ref="BG12:BH12"/>
    <mergeCell ref="Y12:Z12"/>
    <mergeCell ref="AA12:AB12"/>
    <mergeCell ref="AJ12:AL12"/>
    <mergeCell ref="AM12:AN12"/>
    <mergeCell ref="AO12:AP12"/>
    <mergeCell ref="AQ12:AR12"/>
    <mergeCell ref="D12:F12"/>
    <mergeCell ref="G12:H12"/>
    <mergeCell ref="I12:J12"/>
    <mergeCell ref="K12:L12"/>
    <mergeCell ref="T12:V12"/>
    <mergeCell ref="W12:X12"/>
    <mergeCell ref="BU11:BV11"/>
    <mergeCell ref="BW11:BX11"/>
    <mergeCell ref="AZ11:BB11"/>
    <mergeCell ref="BC11:BD11"/>
    <mergeCell ref="BE11:BF11"/>
    <mergeCell ref="BG11:BH11"/>
    <mergeCell ref="BP11:BR11"/>
    <mergeCell ref="BS11:BT11"/>
    <mergeCell ref="Y11:Z11"/>
    <mergeCell ref="AA11:AB11"/>
    <mergeCell ref="AJ11:AL11"/>
    <mergeCell ref="AM11:AN11"/>
    <mergeCell ref="AO11:AP11"/>
    <mergeCell ref="AQ11:AR11"/>
    <mergeCell ref="D11:F11"/>
    <mergeCell ref="G11:H11"/>
    <mergeCell ref="I11:J11"/>
    <mergeCell ref="K11:L11"/>
    <mergeCell ref="T11:V11"/>
    <mergeCell ref="W11:X11"/>
    <mergeCell ref="BP10:BR10"/>
    <mergeCell ref="BS10:BT10"/>
    <mergeCell ref="BU10:BV10"/>
    <mergeCell ref="BW10:BX10"/>
    <mergeCell ref="Y10:Z10"/>
    <mergeCell ref="AA10:AB10"/>
    <mergeCell ref="AZ10:BB10"/>
    <mergeCell ref="BC10:BD10"/>
    <mergeCell ref="BE10:BF10"/>
    <mergeCell ref="BG10:BH10"/>
    <mergeCell ref="D10:F10"/>
    <mergeCell ref="G10:H10"/>
    <mergeCell ref="I10:J10"/>
    <mergeCell ref="K10:L10"/>
    <mergeCell ref="T10:V10"/>
    <mergeCell ref="W10:X10"/>
    <mergeCell ref="BP9:BR9"/>
    <mergeCell ref="BS9:BT9"/>
    <mergeCell ref="BU9:BV9"/>
    <mergeCell ref="B2:P2"/>
    <mergeCell ref="R2:AF2"/>
    <mergeCell ref="AH2:AV2"/>
    <mergeCell ref="AX2:BL2"/>
    <mergeCell ref="BN2:CB2"/>
    <mergeCell ref="CD2:CR2"/>
    <mergeCell ref="BW9:BX9"/>
    <mergeCell ref="BR7:BT7"/>
    <mergeCell ref="BU7:BV7"/>
    <mergeCell ref="BW7:BX7"/>
    <mergeCell ref="BR6:BT6"/>
    <mergeCell ref="BU6:BV6"/>
    <mergeCell ref="BW6:BX6"/>
    <mergeCell ref="C4:E4"/>
    <mergeCell ref="S4:U4"/>
    <mergeCell ref="AI4:AK4"/>
    <mergeCell ref="AY4:BA4"/>
    <mergeCell ref="BO4:BQ4"/>
    <mergeCell ref="CH7:CJ7"/>
    <mergeCell ref="CK7:CL7"/>
    <mergeCell ref="CM7:CN7"/>
    <mergeCell ref="CM6:CN6"/>
  </mergeCells>
  <conditionalFormatting sqref="D3">
    <cfRule type="cellIs" dxfId="2" priority="1" operator="greaterThan">
      <formula>0</formula>
    </cfRule>
  </conditionalFormatting>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sheetPr>
    <pageSetUpPr fitToPage="1"/>
  </sheetPr>
  <dimension ref="A1:AP35"/>
  <sheetViews>
    <sheetView zoomScale="70" zoomScaleNormal="70" workbookViewId="0">
      <selection activeCell="AQ20" sqref="A1:AQ20"/>
    </sheetView>
  </sheetViews>
  <sheetFormatPr defaultColWidth="5.5546875" defaultRowHeight="30" customHeight="1"/>
  <cols>
    <col min="1" max="1" width="5.5546875" style="55"/>
    <col min="2" max="2" width="5.5546875" style="56" customWidth="1"/>
    <col min="3" max="3" width="5.5546875" style="55"/>
    <col min="4" max="15" width="5.5546875" style="56"/>
    <col min="16" max="34" width="5.5546875" style="57"/>
    <col min="35" max="16384" width="5.5546875" style="56"/>
  </cols>
  <sheetData>
    <row r="1" spans="1:42" s="119" customFormat="1" ht="30" customHeight="1">
      <c r="A1" s="126"/>
      <c r="P1" s="112"/>
      <c r="Q1" s="112"/>
      <c r="R1" s="112"/>
      <c r="S1" s="112"/>
      <c r="T1" s="112"/>
      <c r="U1" s="112"/>
      <c r="V1" s="112"/>
      <c r="W1" s="112"/>
      <c r="X1" s="112"/>
      <c r="Y1" s="112"/>
      <c r="Z1" s="112"/>
      <c r="AA1" s="112"/>
      <c r="AB1" s="112"/>
      <c r="AC1" s="112"/>
      <c r="AD1" s="112"/>
      <c r="AE1" s="112"/>
      <c r="AF1" s="112"/>
      <c r="AG1" s="112"/>
      <c r="AH1" s="112"/>
    </row>
    <row r="2" spans="1:42" ht="30" customHeight="1">
      <c r="B2" s="301" t="s">
        <v>670</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3"/>
    </row>
    <row r="3" spans="1:42" ht="30" customHeight="1">
      <c r="B3" s="55"/>
      <c r="C3" s="56"/>
      <c r="T3" s="119">
        <f>G4+N4+U4+AB4+AI4+AP4</f>
        <v>2000</v>
      </c>
      <c r="U3" s="126" t="s">
        <v>480</v>
      </c>
      <c r="V3" s="119"/>
      <c r="W3" s="119">
        <f>G5+N5+U5+AB5+AI5+AP5+(ROUNDDOWN((T3/1000),0))</f>
        <v>0</v>
      </c>
      <c r="X3" s="119" t="s">
        <v>507</v>
      </c>
      <c r="AA3" s="58"/>
      <c r="AB3" s="58"/>
      <c r="AC3" s="58"/>
    </row>
    <row r="4" spans="1:42" ht="30" customHeight="1">
      <c r="B4" s="246" t="s">
        <v>41</v>
      </c>
      <c r="C4" s="247"/>
      <c r="D4" s="247"/>
      <c r="E4" s="247"/>
      <c r="F4" s="248"/>
      <c r="G4" s="111">
        <f>G7+G11</f>
        <v>430</v>
      </c>
      <c r="I4" s="246" t="s">
        <v>42</v>
      </c>
      <c r="J4" s="247"/>
      <c r="K4" s="247"/>
      <c r="L4" s="247"/>
      <c r="M4" s="248"/>
      <c r="N4" s="111">
        <f>N7</f>
        <v>244</v>
      </c>
      <c r="P4" s="249" t="s">
        <v>43</v>
      </c>
      <c r="Q4" s="250"/>
      <c r="R4" s="250"/>
      <c r="S4" s="250"/>
      <c r="T4" s="251"/>
      <c r="U4" s="111">
        <f>U7+U13+U17</f>
        <v>640</v>
      </c>
      <c r="V4" s="56"/>
      <c r="W4" s="249" t="s">
        <v>44</v>
      </c>
      <c r="X4" s="250"/>
      <c r="Y4" s="250"/>
      <c r="Z4" s="250"/>
      <c r="AA4" s="251"/>
      <c r="AB4" s="111">
        <f>AB7</f>
        <v>180</v>
      </c>
      <c r="AC4" s="59"/>
      <c r="AD4" s="249" t="s">
        <v>45</v>
      </c>
      <c r="AE4" s="250"/>
      <c r="AF4" s="250"/>
      <c r="AG4" s="250"/>
      <c r="AH4" s="251"/>
      <c r="AI4" s="111">
        <f>AI7+AI11</f>
        <v>255</v>
      </c>
      <c r="AK4" s="249" t="s">
        <v>585</v>
      </c>
      <c r="AL4" s="250"/>
      <c r="AM4" s="250"/>
      <c r="AN4" s="250"/>
      <c r="AO4" s="251"/>
      <c r="AP4" s="111">
        <f>AP7</f>
        <v>251</v>
      </c>
    </row>
    <row r="5" spans="1:42" ht="30" customHeight="1">
      <c r="B5" s="138"/>
      <c r="C5" s="138"/>
      <c r="D5" s="138"/>
      <c r="E5" s="138"/>
      <c r="F5" s="138"/>
      <c r="G5" s="114">
        <f>G8+G12</f>
        <v>-4</v>
      </c>
      <c r="I5" s="138"/>
      <c r="J5" s="138"/>
      <c r="K5" s="138"/>
      <c r="L5" s="138"/>
      <c r="M5" s="138"/>
      <c r="N5" s="114">
        <f>N8</f>
        <v>0</v>
      </c>
      <c r="P5" s="59"/>
      <c r="Q5" s="59"/>
      <c r="R5" s="59"/>
      <c r="S5" s="59"/>
      <c r="T5" s="59"/>
      <c r="U5" s="114">
        <f>U8+U14+U18</f>
        <v>3</v>
      </c>
      <c r="V5" s="56"/>
      <c r="W5" s="59"/>
      <c r="X5" s="59"/>
      <c r="Y5" s="59"/>
      <c r="Z5" s="59"/>
      <c r="AA5" s="59"/>
      <c r="AB5" s="114">
        <f>AB8</f>
        <v>-1</v>
      </c>
      <c r="AC5" s="59"/>
      <c r="AD5" s="59"/>
      <c r="AE5" s="59"/>
      <c r="AF5" s="59"/>
      <c r="AG5" s="59"/>
      <c r="AH5" s="59"/>
      <c r="AI5" s="114">
        <f>AI8+AI12</f>
        <v>0</v>
      </c>
      <c r="AK5" s="59"/>
      <c r="AL5" s="59"/>
      <c r="AM5" s="59"/>
      <c r="AN5" s="59"/>
      <c r="AO5" s="59"/>
      <c r="AP5" s="114">
        <f>AP8</f>
        <v>0</v>
      </c>
    </row>
    <row r="6" spans="1:42" ht="30" customHeight="1">
      <c r="B6" s="55"/>
      <c r="C6" s="56"/>
      <c r="W6" s="58"/>
    </row>
    <row r="7" spans="1:42" s="112" customFormat="1" ht="30" customHeight="1">
      <c r="A7" s="110"/>
      <c r="B7" s="252" t="s">
        <v>373</v>
      </c>
      <c r="C7" s="253"/>
      <c r="D7" s="253"/>
      <c r="E7" s="253"/>
      <c r="F7" s="254"/>
      <c r="G7" s="111">
        <f>'AOTE Army'!P4</f>
        <v>170</v>
      </c>
      <c r="I7" s="252" t="s">
        <v>558</v>
      </c>
      <c r="J7" s="253"/>
      <c r="K7" s="253"/>
      <c r="L7" s="253"/>
      <c r="M7" s="254"/>
      <c r="N7" s="111">
        <f>'AOTE Army'!AF4</f>
        <v>244</v>
      </c>
      <c r="P7" s="252" t="s">
        <v>371</v>
      </c>
      <c r="Q7" s="253"/>
      <c r="R7" s="253"/>
      <c r="S7" s="253"/>
      <c r="T7" s="254"/>
      <c r="U7" s="111">
        <v>375</v>
      </c>
      <c r="W7" s="245" t="s">
        <v>521</v>
      </c>
      <c r="X7" s="245"/>
      <c r="Y7" s="245"/>
      <c r="Z7" s="245"/>
      <c r="AA7" s="245"/>
      <c r="AB7" s="111">
        <v>180</v>
      </c>
      <c r="AC7" s="113"/>
      <c r="AD7" s="252" t="s">
        <v>610</v>
      </c>
      <c r="AE7" s="253"/>
      <c r="AF7" s="253"/>
      <c r="AG7" s="253"/>
      <c r="AH7" s="254"/>
      <c r="AI7" s="111">
        <v>155</v>
      </c>
      <c r="AK7" s="252" t="s">
        <v>599</v>
      </c>
      <c r="AL7" s="253"/>
      <c r="AM7" s="253"/>
      <c r="AN7" s="253"/>
      <c r="AO7" s="254"/>
      <c r="AP7" s="111">
        <v>251</v>
      </c>
    </row>
    <row r="8" spans="1:42" s="112" customFormat="1" ht="30" customHeight="1">
      <c r="A8" s="110"/>
      <c r="B8" s="307"/>
      <c r="C8" s="308"/>
      <c r="D8" s="308"/>
      <c r="E8" s="308"/>
      <c r="F8" s="309"/>
      <c r="G8" s="114">
        <f>'AOTE Army'!P5</f>
        <v>-2</v>
      </c>
      <c r="I8" s="211" t="s">
        <v>511</v>
      </c>
      <c r="J8" s="211" t="s">
        <v>512</v>
      </c>
      <c r="K8" s="211" t="s">
        <v>513</v>
      </c>
      <c r="L8" s="211" t="s">
        <v>513</v>
      </c>
      <c r="M8" s="211" t="s">
        <v>513</v>
      </c>
      <c r="N8" s="114">
        <f>'AOTE Army'!AF5</f>
        <v>0</v>
      </c>
      <c r="P8" s="210" t="s">
        <v>369</v>
      </c>
      <c r="Q8" s="212" t="s">
        <v>165</v>
      </c>
      <c r="R8" s="212" t="s">
        <v>168</v>
      </c>
      <c r="S8" s="212"/>
      <c r="T8" s="212"/>
      <c r="U8" s="114">
        <v>2</v>
      </c>
      <c r="W8" s="212" t="s">
        <v>239</v>
      </c>
      <c r="X8" s="212" t="s">
        <v>168</v>
      </c>
      <c r="Y8" s="212" t="s">
        <v>168</v>
      </c>
      <c r="Z8" s="212"/>
      <c r="AA8" s="212"/>
      <c r="AB8" s="114">
        <v>-1</v>
      </c>
      <c r="AC8" s="116"/>
      <c r="AD8" s="255"/>
      <c r="AE8" s="256"/>
      <c r="AF8" s="256"/>
      <c r="AG8" s="256"/>
      <c r="AH8" s="257"/>
      <c r="AI8" s="114">
        <v>0</v>
      </c>
      <c r="AK8" s="275"/>
      <c r="AL8" s="276"/>
      <c r="AM8" s="276"/>
      <c r="AN8" s="276"/>
      <c r="AO8" s="276"/>
      <c r="AP8" s="114">
        <v>0</v>
      </c>
    </row>
    <row r="9" spans="1:42" s="112" customFormat="1" ht="30" customHeight="1">
      <c r="A9" s="110"/>
      <c r="B9" s="310"/>
      <c r="C9" s="311"/>
      <c r="D9" s="311"/>
      <c r="E9" s="311"/>
      <c r="F9" s="312"/>
      <c r="P9" s="212"/>
      <c r="Q9" s="212"/>
      <c r="R9" s="212"/>
      <c r="S9" s="212"/>
      <c r="T9" s="212"/>
      <c r="AB9" s="116"/>
      <c r="AC9" s="116"/>
      <c r="AD9" s="258"/>
      <c r="AE9" s="259"/>
      <c r="AF9" s="259"/>
      <c r="AG9" s="259"/>
      <c r="AH9" s="260"/>
      <c r="AK9" s="276"/>
      <c r="AL9" s="276"/>
      <c r="AM9" s="276"/>
      <c r="AN9" s="276"/>
      <c r="AO9" s="276"/>
      <c r="AP9" s="116"/>
    </row>
    <row r="10" spans="1:42" s="112" customFormat="1" ht="30" customHeight="1">
      <c r="I10" s="119"/>
      <c r="J10" s="119"/>
      <c r="K10" s="119"/>
      <c r="L10" s="119"/>
      <c r="M10" s="119"/>
      <c r="N10" s="119"/>
      <c r="P10" s="212" t="s">
        <v>239</v>
      </c>
      <c r="Q10" s="212" t="s">
        <v>165</v>
      </c>
      <c r="R10" s="212" t="s">
        <v>168</v>
      </c>
      <c r="S10" s="212"/>
      <c r="T10" s="212"/>
      <c r="W10" s="57"/>
      <c r="X10" s="57"/>
      <c r="Y10" s="57"/>
      <c r="Z10" s="57"/>
      <c r="AA10" s="57"/>
      <c r="AB10" s="57"/>
      <c r="AD10" s="116"/>
      <c r="AE10" s="116"/>
      <c r="AF10" s="116"/>
      <c r="AG10" s="116"/>
      <c r="AH10" s="116"/>
    </row>
    <row r="11" spans="1:42" s="112" customFormat="1" ht="30" customHeight="1">
      <c r="B11" s="261" t="s">
        <v>374</v>
      </c>
      <c r="C11" s="262"/>
      <c r="D11" s="262"/>
      <c r="E11" s="262"/>
      <c r="F11" s="263"/>
      <c r="G11" s="111">
        <v>260</v>
      </c>
      <c r="I11" s="119"/>
      <c r="J11" s="119"/>
      <c r="K11" s="119"/>
      <c r="L11" s="119"/>
      <c r="M11" s="119"/>
      <c r="N11" s="119"/>
      <c r="P11" s="212"/>
      <c r="Q11" s="212"/>
      <c r="R11" s="212"/>
      <c r="S11" s="212"/>
      <c r="T11" s="212"/>
      <c r="W11" s="57"/>
      <c r="X11" s="57"/>
      <c r="Y11" s="57"/>
      <c r="Z11" s="57"/>
      <c r="AA11" s="57"/>
      <c r="AB11" s="57"/>
      <c r="AC11" s="113"/>
      <c r="AD11" s="252" t="s">
        <v>611</v>
      </c>
      <c r="AE11" s="253"/>
      <c r="AF11" s="253"/>
      <c r="AG11" s="253"/>
      <c r="AH11" s="254"/>
      <c r="AI11" s="111">
        <v>100</v>
      </c>
      <c r="AK11" s="119"/>
      <c r="AL11" s="119"/>
      <c r="AM11" s="119"/>
      <c r="AN11" s="119"/>
      <c r="AO11" s="119"/>
      <c r="AP11" s="119"/>
    </row>
    <row r="12" spans="1:42" s="112" customFormat="1" ht="30" customHeight="1">
      <c r="B12" s="209" t="s">
        <v>510</v>
      </c>
      <c r="C12" s="142" t="s">
        <v>508</v>
      </c>
      <c r="D12" s="142" t="s">
        <v>508</v>
      </c>
      <c r="E12" s="142" t="s">
        <v>508</v>
      </c>
      <c r="F12" s="142" t="s">
        <v>508</v>
      </c>
      <c r="G12" s="114">
        <f>'AOTE Army'!P46</f>
        <v>-2</v>
      </c>
      <c r="I12" s="119"/>
      <c r="J12" s="119"/>
      <c r="K12" s="119"/>
      <c r="L12" s="119"/>
      <c r="M12" s="119"/>
      <c r="N12" s="119"/>
      <c r="W12" s="57"/>
      <c r="X12" s="57"/>
      <c r="Y12" s="57"/>
      <c r="Z12" s="57"/>
      <c r="AA12" s="57"/>
      <c r="AB12" s="57"/>
      <c r="AC12" s="116"/>
      <c r="AD12" s="255"/>
      <c r="AE12" s="256"/>
      <c r="AF12" s="256"/>
      <c r="AG12" s="256"/>
      <c r="AH12" s="257"/>
      <c r="AI12" s="114">
        <v>0</v>
      </c>
      <c r="AK12" s="119"/>
      <c r="AL12" s="119"/>
      <c r="AM12" s="119"/>
      <c r="AN12" s="119"/>
      <c r="AO12" s="119"/>
    </row>
    <row r="13" spans="1:42" s="112" customFormat="1" ht="30" customHeight="1">
      <c r="B13" s="119"/>
      <c r="C13" s="126"/>
      <c r="D13" s="119"/>
      <c r="I13" s="56"/>
      <c r="J13" s="56"/>
      <c r="K13" s="56"/>
      <c r="L13" s="56"/>
      <c r="M13" s="56"/>
      <c r="N13" s="56"/>
      <c r="P13" s="261" t="s">
        <v>603</v>
      </c>
      <c r="Q13" s="262"/>
      <c r="R13" s="262"/>
      <c r="S13" s="262"/>
      <c r="T13" s="263"/>
      <c r="U13" s="111">
        <v>185</v>
      </c>
      <c r="W13" s="57"/>
      <c r="X13" s="57"/>
      <c r="Y13" s="57"/>
      <c r="Z13" s="57"/>
      <c r="AA13" s="57"/>
      <c r="AB13" s="57"/>
      <c r="AC13" s="116"/>
      <c r="AD13" s="258"/>
      <c r="AE13" s="259"/>
      <c r="AF13" s="259"/>
      <c r="AG13" s="259"/>
      <c r="AH13" s="260"/>
      <c r="AK13" s="119"/>
      <c r="AL13" s="119"/>
      <c r="AM13" s="119"/>
      <c r="AN13" s="119"/>
      <c r="AO13" s="119"/>
    </row>
    <row r="14" spans="1:42" s="112" customFormat="1" ht="30" customHeight="1">
      <c r="B14" s="117"/>
      <c r="C14" s="118" t="s">
        <v>28</v>
      </c>
      <c r="D14" s="119"/>
      <c r="F14" s="111"/>
      <c r="G14" s="112" t="s">
        <v>480</v>
      </c>
      <c r="I14" s="56"/>
      <c r="J14" s="56"/>
      <c r="K14" s="56"/>
      <c r="L14" s="56"/>
      <c r="M14" s="56"/>
      <c r="N14" s="56"/>
      <c r="P14" s="212" t="s">
        <v>239</v>
      </c>
      <c r="Q14" s="115" t="s">
        <v>165</v>
      </c>
      <c r="R14" s="115" t="s">
        <v>168</v>
      </c>
      <c r="S14" s="115"/>
      <c r="T14" s="115"/>
      <c r="U14" s="114">
        <v>1</v>
      </c>
      <c r="W14" s="57"/>
      <c r="X14" s="57"/>
      <c r="Y14" s="57"/>
      <c r="Z14" s="57"/>
      <c r="AA14" s="57"/>
      <c r="AB14" s="57"/>
      <c r="AK14" s="119"/>
      <c r="AL14" s="119"/>
      <c r="AM14" s="119"/>
      <c r="AN14" s="119"/>
      <c r="AO14" s="119"/>
      <c r="AP14" s="119"/>
    </row>
    <row r="15" spans="1:42" s="112" customFormat="1" ht="30" customHeight="1">
      <c r="B15" s="122"/>
      <c r="C15" s="118" t="s">
        <v>29</v>
      </c>
      <c r="D15" s="119"/>
      <c r="F15" s="114"/>
      <c r="G15" s="112" t="s">
        <v>481</v>
      </c>
      <c r="I15" s="56"/>
      <c r="J15" s="56"/>
      <c r="K15" s="56"/>
      <c r="L15" s="56"/>
      <c r="M15" s="56"/>
      <c r="N15" s="56"/>
      <c r="P15" s="115"/>
      <c r="Q15" s="115"/>
      <c r="R15" s="115"/>
      <c r="S15" s="115"/>
      <c r="T15" s="115"/>
      <c r="W15" s="57"/>
      <c r="X15" s="57"/>
      <c r="Y15" s="57"/>
      <c r="Z15" s="57"/>
      <c r="AA15" s="57"/>
      <c r="AB15" s="57"/>
      <c r="AC15" s="113"/>
      <c r="AI15" s="119"/>
      <c r="AK15" s="119"/>
      <c r="AL15" s="119"/>
      <c r="AM15" s="119"/>
      <c r="AN15" s="119"/>
      <c r="AO15" s="119"/>
      <c r="AP15" s="119"/>
    </row>
    <row r="16" spans="1:42" s="112" customFormat="1" ht="30" customHeight="1">
      <c r="B16" s="115"/>
      <c r="C16" s="118" t="s">
        <v>163</v>
      </c>
      <c r="I16" s="56"/>
      <c r="J16" s="56"/>
      <c r="K16" s="56"/>
      <c r="L16" s="56"/>
      <c r="M16" s="56"/>
      <c r="N16" s="56"/>
      <c r="W16" s="57"/>
      <c r="X16" s="57"/>
      <c r="Y16" s="57"/>
      <c r="Z16" s="57"/>
      <c r="AA16" s="57"/>
      <c r="AB16" s="57"/>
      <c r="AC16" s="116"/>
      <c r="AI16" s="119"/>
      <c r="AK16" s="119"/>
      <c r="AL16" s="119"/>
      <c r="AM16" s="119"/>
      <c r="AN16" s="119"/>
      <c r="AO16" s="119"/>
      <c r="AP16" s="119"/>
    </row>
    <row r="17" spans="1:42" s="112" customFormat="1" ht="30" customHeight="1">
      <c r="B17" s="125"/>
      <c r="C17" s="118" t="s">
        <v>164</v>
      </c>
      <c r="F17" s="119"/>
      <c r="I17" s="56"/>
      <c r="J17" s="56"/>
      <c r="K17" s="56"/>
      <c r="L17" s="56"/>
      <c r="M17" s="56"/>
      <c r="N17" s="56"/>
      <c r="P17" s="252" t="s">
        <v>476</v>
      </c>
      <c r="Q17" s="253"/>
      <c r="R17" s="253"/>
      <c r="S17" s="253"/>
      <c r="T17" s="254"/>
      <c r="U17" s="111">
        <v>80</v>
      </c>
      <c r="W17" s="57"/>
      <c r="X17" s="57"/>
      <c r="Y17" s="57"/>
      <c r="Z17" s="57"/>
      <c r="AA17" s="57"/>
      <c r="AB17" s="57"/>
      <c r="AC17" s="116"/>
      <c r="AI17" s="119"/>
      <c r="AK17" s="119"/>
      <c r="AL17" s="119"/>
      <c r="AM17" s="119"/>
      <c r="AN17" s="119"/>
      <c r="AO17" s="119"/>
      <c r="AP17" s="119"/>
    </row>
    <row r="18" spans="1:42" s="112" customFormat="1" ht="30" customHeight="1">
      <c r="B18" s="121"/>
      <c r="C18" s="123" t="s">
        <v>368</v>
      </c>
      <c r="F18" s="119"/>
      <c r="I18" s="56"/>
      <c r="J18" s="56"/>
      <c r="K18" s="56"/>
      <c r="L18" s="56"/>
      <c r="M18" s="56"/>
      <c r="N18" s="56"/>
      <c r="P18" s="255" t="s">
        <v>668</v>
      </c>
      <c r="Q18" s="256"/>
      <c r="R18" s="256"/>
      <c r="S18" s="256"/>
      <c r="T18" s="257"/>
      <c r="U18" s="114">
        <v>0</v>
      </c>
      <c r="W18" s="57"/>
      <c r="X18" s="57"/>
      <c r="Y18" s="57"/>
      <c r="Z18" s="57"/>
      <c r="AA18" s="57"/>
      <c r="AB18" s="57"/>
      <c r="AI18" s="119"/>
      <c r="AK18" s="119"/>
      <c r="AL18" s="119"/>
      <c r="AM18" s="119"/>
      <c r="AN18" s="119"/>
      <c r="AO18" s="119"/>
      <c r="AP18" s="119"/>
    </row>
    <row r="19" spans="1:42" s="112" customFormat="1" ht="30" customHeight="1">
      <c r="F19" s="119"/>
      <c r="I19" s="56"/>
      <c r="J19" s="56"/>
      <c r="K19" s="56"/>
      <c r="L19" s="56"/>
      <c r="M19" s="56"/>
      <c r="N19" s="56"/>
      <c r="P19" s="258"/>
      <c r="Q19" s="259"/>
      <c r="R19" s="259"/>
      <c r="S19" s="259"/>
      <c r="T19" s="260"/>
      <c r="W19" s="57"/>
      <c r="X19" s="57"/>
      <c r="Y19" s="57"/>
      <c r="Z19" s="57"/>
      <c r="AA19" s="57"/>
      <c r="AB19" s="57"/>
      <c r="AC19" s="116"/>
      <c r="AI19" s="119"/>
      <c r="AK19" s="119"/>
      <c r="AL19" s="119"/>
      <c r="AM19" s="119"/>
      <c r="AN19" s="119"/>
      <c r="AO19" s="119"/>
      <c r="AP19" s="119"/>
    </row>
    <row r="20" spans="1:42" s="112" customFormat="1" ht="30" customHeight="1">
      <c r="B20" s="119"/>
      <c r="C20" s="119"/>
      <c r="D20" s="119"/>
      <c r="E20" s="119"/>
      <c r="F20" s="119"/>
      <c r="I20" s="56"/>
      <c r="J20" s="56"/>
      <c r="K20" s="56"/>
      <c r="L20" s="56"/>
      <c r="M20" s="56"/>
      <c r="N20" s="56"/>
      <c r="P20" s="57"/>
      <c r="Q20" s="57"/>
      <c r="R20" s="57"/>
      <c r="S20" s="57"/>
      <c r="T20" s="57"/>
      <c r="U20" s="57"/>
      <c r="W20" s="57"/>
      <c r="X20" s="57"/>
      <c r="Y20" s="57"/>
      <c r="Z20" s="57"/>
      <c r="AA20" s="57"/>
      <c r="AB20" s="57"/>
      <c r="AC20" s="116"/>
      <c r="AK20" s="119"/>
      <c r="AL20" s="119"/>
      <c r="AM20" s="119"/>
      <c r="AN20" s="119"/>
      <c r="AO20" s="119"/>
      <c r="AP20" s="119"/>
    </row>
    <row r="21" spans="1:42" s="112" customFormat="1" ht="30" customHeight="1">
      <c r="B21" s="119"/>
      <c r="C21" s="126"/>
      <c r="D21" s="119"/>
      <c r="E21" s="119"/>
      <c r="F21" s="119"/>
      <c r="I21" s="56"/>
      <c r="J21" s="56"/>
      <c r="K21" s="56"/>
      <c r="L21" s="56"/>
      <c r="M21" s="56"/>
      <c r="N21" s="56"/>
      <c r="P21" s="57"/>
      <c r="Q21" s="57"/>
      <c r="R21" s="57"/>
      <c r="S21" s="57"/>
      <c r="T21" s="57"/>
      <c r="U21" s="57"/>
      <c r="W21" s="57"/>
      <c r="X21" s="57"/>
      <c r="Y21" s="57"/>
      <c r="Z21" s="57"/>
      <c r="AA21" s="57"/>
      <c r="AB21" s="57"/>
      <c r="AK21" s="119"/>
      <c r="AL21" s="119"/>
      <c r="AM21" s="119"/>
      <c r="AN21" s="119"/>
      <c r="AO21" s="119"/>
      <c r="AP21" s="119"/>
    </row>
    <row r="22" spans="1:42" s="112" customFormat="1" ht="30" customHeight="1">
      <c r="B22" s="119"/>
      <c r="C22" s="126"/>
      <c r="D22" s="119"/>
      <c r="E22" s="119"/>
      <c r="F22" s="119"/>
      <c r="I22" s="56"/>
      <c r="J22" s="56"/>
      <c r="K22" s="56"/>
      <c r="L22" s="56"/>
      <c r="M22" s="56"/>
      <c r="N22" s="56"/>
      <c r="P22" s="57"/>
      <c r="Q22" s="57"/>
      <c r="R22" s="57"/>
      <c r="S22" s="57"/>
      <c r="T22" s="57"/>
      <c r="U22" s="57"/>
      <c r="W22" s="57"/>
      <c r="X22" s="57"/>
      <c r="Y22" s="57"/>
      <c r="Z22" s="57"/>
      <c r="AA22" s="57"/>
      <c r="AB22" s="57"/>
      <c r="AC22" s="113"/>
      <c r="AI22" s="119"/>
      <c r="AK22" s="119"/>
      <c r="AL22" s="119"/>
      <c r="AM22" s="119"/>
      <c r="AN22" s="119"/>
      <c r="AO22" s="119"/>
      <c r="AP22" s="119"/>
    </row>
    <row r="23" spans="1:42" s="119" customFormat="1" ht="30" customHeight="1">
      <c r="C23" s="126"/>
      <c r="G23" s="112"/>
      <c r="H23" s="112"/>
      <c r="I23" s="56"/>
      <c r="J23" s="56"/>
      <c r="K23" s="56"/>
      <c r="L23" s="56"/>
      <c r="M23" s="56"/>
      <c r="N23" s="56"/>
      <c r="O23" s="112"/>
      <c r="V23" s="112"/>
      <c r="W23" s="57"/>
      <c r="X23" s="57"/>
      <c r="Y23" s="57"/>
      <c r="Z23" s="57"/>
      <c r="AA23" s="57"/>
      <c r="AB23" s="57"/>
      <c r="AC23" s="116"/>
      <c r="AD23" s="112"/>
      <c r="AE23" s="112"/>
      <c r="AF23" s="112"/>
      <c r="AG23" s="112"/>
      <c r="AH23" s="112"/>
    </row>
    <row r="24" spans="1:42" s="119" customFormat="1" ht="30" customHeight="1">
      <c r="C24" s="126"/>
      <c r="G24" s="112"/>
      <c r="H24" s="112"/>
      <c r="I24" s="56"/>
      <c r="J24" s="56"/>
      <c r="K24" s="56"/>
      <c r="L24" s="56"/>
      <c r="M24" s="56"/>
      <c r="N24" s="56"/>
      <c r="O24" s="112"/>
      <c r="P24" s="57"/>
      <c r="Q24" s="57"/>
      <c r="R24" s="57"/>
      <c r="S24" s="57"/>
      <c r="T24" s="57"/>
      <c r="U24" s="57"/>
      <c r="V24" s="112"/>
      <c r="W24" s="57"/>
      <c r="X24" s="57"/>
      <c r="Y24" s="57"/>
      <c r="Z24" s="57"/>
      <c r="AA24" s="57"/>
      <c r="AB24" s="57"/>
      <c r="AC24" s="116"/>
      <c r="AD24" s="112"/>
      <c r="AE24" s="112"/>
      <c r="AF24" s="112"/>
      <c r="AG24" s="112"/>
      <c r="AH24" s="112"/>
    </row>
    <row r="25" spans="1:42" s="119" customFormat="1" ht="30" customHeight="1">
      <c r="C25" s="126"/>
      <c r="H25" s="112"/>
      <c r="I25" s="56"/>
      <c r="J25" s="56"/>
      <c r="K25" s="56"/>
      <c r="L25" s="56"/>
      <c r="M25" s="56"/>
      <c r="N25" s="56"/>
      <c r="O25" s="112"/>
      <c r="P25" s="57"/>
      <c r="Q25" s="57"/>
      <c r="R25" s="57"/>
      <c r="S25" s="57"/>
      <c r="T25" s="57"/>
      <c r="U25" s="57"/>
      <c r="V25" s="112"/>
      <c r="W25" s="57"/>
      <c r="X25" s="57"/>
      <c r="Y25" s="57"/>
      <c r="Z25" s="57"/>
      <c r="AA25" s="57"/>
      <c r="AB25" s="57"/>
      <c r="AC25" s="112"/>
      <c r="AD25" s="112"/>
      <c r="AE25" s="112"/>
      <c r="AF25" s="112"/>
      <c r="AG25" s="112"/>
      <c r="AH25" s="112"/>
    </row>
    <row r="26" spans="1:42" s="119" customFormat="1" ht="30" customHeight="1">
      <c r="A26" s="126"/>
      <c r="C26" s="126"/>
      <c r="H26" s="112"/>
      <c r="I26" s="56"/>
      <c r="J26" s="56"/>
      <c r="K26" s="56"/>
      <c r="L26" s="56"/>
      <c r="M26" s="56"/>
      <c r="N26" s="56"/>
      <c r="O26" s="112"/>
      <c r="P26" s="57"/>
      <c r="Q26" s="57"/>
      <c r="R26" s="57"/>
      <c r="S26" s="57"/>
      <c r="T26" s="57"/>
      <c r="U26" s="57"/>
      <c r="V26" s="112"/>
      <c r="W26" s="57"/>
      <c r="X26" s="57"/>
      <c r="Y26" s="57"/>
      <c r="Z26" s="57"/>
      <c r="AA26" s="57"/>
      <c r="AB26" s="57"/>
      <c r="AC26" s="113"/>
      <c r="AD26" s="112"/>
      <c r="AE26" s="112"/>
      <c r="AF26" s="112"/>
      <c r="AG26" s="112"/>
      <c r="AH26" s="112"/>
      <c r="AK26" s="56"/>
      <c r="AL26" s="56"/>
      <c r="AM26" s="56"/>
      <c r="AN26" s="56"/>
      <c r="AO26" s="56"/>
      <c r="AP26" s="56"/>
    </row>
    <row r="27" spans="1:42" s="119" customFormat="1" ht="30" customHeight="1">
      <c r="A27" s="126"/>
      <c r="C27" s="126"/>
      <c r="H27" s="112"/>
      <c r="I27" s="56"/>
      <c r="J27" s="56"/>
      <c r="K27" s="56"/>
      <c r="L27" s="56"/>
      <c r="M27" s="56"/>
      <c r="N27" s="56"/>
      <c r="O27" s="112"/>
      <c r="P27" s="57"/>
      <c r="Q27" s="57"/>
      <c r="R27" s="57"/>
      <c r="S27" s="57"/>
      <c r="T27" s="57"/>
      <c r="U27" s="57"/>
      <c r="V27" s="112"/>
      <c r="W27" s="57"/>
      <c r="X27" s="57"/>
      <c r="Y27" s="57"/>
      <c r="Z27" s="57"/>
      <c r="AA27" s="57"/>
      <c r="AB27" s="57"/>
      <c r="AC27" s="116"/>
      <c r="AD27" s="112"/>
      <c r="AE27" s="112"/>
      <c r="AF27" s="112"/>
      <c r="AG27" s="112"/>
      <c r="AH27" s="112"/>
      <c r="AK27" s="56"/>
      <c r="AL27" s="56"/>
      <c r="AM27" s="56"/>
      <c r="AN27" s="56"/>
      <c r="AO27" s="56"/>
      <c r="AP27" s="56"/>
    </row>
    <row r="28" spans="1:42" s="112" customFormat="1" ht="30" customHeight="1">
      <c r="A28" s="126"/>
      <c r="B28" s="119"/>
      <c r="C28" s="126"/>
      <c r="D28" s="119"/>
      <c r="E28" s="119"/>
      <c r="F28" s="119"/>
      <c r="G28" s="119"/>
      <c r="I28" s="56"/>
      <c r="J28" s="56"/>
      <c r="K28" s="56"/>
      <c r="L28" s="56"/>
      <c r="M28" s="56"/>
      <c r="N28" s="56"/>
      <c r="P28" s="57"/>
      <c r="Q28" s="57"/>
      <c r="R28" s="57"/>
      <c r="S28" s="57"/>
      <c r="T28" s="57"/>
      <c r="U28" s="57"/>
      <c r="W28" s="57"/>
      <c r="X28" s="57"/>
      <c r="Y28" s="57"/>
      <c r="Z28" s="57"/>
      <c r="AA28" s="57"/>
      <c r="AB28" s="57"/>
      <c r="AC28" s="116"/>
      <c r="AD28" s="57"/>
      <c r="AE28" s="57"/>
      <c r="AF28" s="57"/>
      <c r="AG28" s="57"/>
      <c r="AH28" s="57"/>
      <c r="AI28" s="56"/>
      <c r="AK28" s="56"/>
      <c r="AL28" s="56"/>
      <c r="AM28" s="56"/>
      <c r="AN28" s="56"/>
      <c r="AO28" s="56"/>
      <c r="AP28" s="56"/>
    </row>
    <row r="29" spans="1:42" s="112" customFormat="1" ht="30" customHeight="1">
      <c r="A29" s="126"/>
      <c r="B29" s="119"/>
      <c r="C29" s="126"/>
      <c r="D29" s="119"/>
      <c r="E29" s="119"/>
      <c r="F29" s="119"/>
      <c r="G29" s="119"/>
      <c r="I29" s="56"/>
      <c r="J29" s="56"/>
      <c r="K29" s="56"/>
      <c r="L29" s="56"/>
      <c r="M29" s="56"/>
      <c r="N29" s="56"/>
      <c r="P29" s="57"/>
      <c r="Q29" s="57"/>
      <c r="R29" s="57"/>
      <c r="S29" s="57"/>
      <c r="T29" s="57"/>
      <c r="U29" s="57"/>
      <c r="W29" s="57"/>
      <c r="X29" s="57"/>
      <c r="Y29" s="57"/>
      <c r="Z29" s="57"/>
      <c r="AA29" s="57"/>
      <c r="AB29" s="57"/>
      <c r="AD29" s="57"/>
      <c r="AE29" s="57"/>
      <c r="AF29" s="57"/>
      <c r="AG29" s="57"/>
      <c r="AH29" s="57"/>
      <c r="AI29" s="56"/>
      <c r="AK29" s="56"/>
      <c r="AL29" s="56"/>
      <c r="AM29" s="56"/>
      <c r="AN29" s="56"/>
      <c r="AO29" s="56"/>
      <c r="AP29" s="56"/>
    </row>
    <row r="30" spans="1:42" s="119" customFormat="1" ht="30" customHeight="1">
      <c r="A30" s="126"/>
      <c r="C30" s="126"/>
      <c r="I30" s="56"/>
      <c r="J30" s="56"/>
      <c r="K30" s="56"/>
      <c r="L30" s="56"/>
      <c r="M30" s="56"/>
      <c r="N30" s="56"/>
      <c r="P30" s="57"/>
      <c r="Q30" s="57"/>
      <c r="R30" s="57"/>
      <c r="S30" s="57"/>
      <c r="T30" s="57"/>
      <c r="U30" s="57"/>
      <c r="V30" s="112"/>
      <c r="W30" s="57"/>
      <c r="X30" s="57"/>
      <c r="Y30" s="57"/>
      <c r="Z30" s="57"/>
      <c r="AA30" s="57"/>
      <c r="AB30" s="57"/>
      <c r="AC30" s="112"/>
      <c r="AD30" s="57"/>
      <c r="AE30" s="57"/>
      <c r="AF30" s="57"/>
      <c r="AG30" s="57"/>
      <c r="AH30" s="57"/>
      <c r="AI30" s="56"/>
      <c r="AK30" s="56"/>
      <c r="AL30" s="56"/>
      <c r="AM30" s="56"/>
      <c r="AN30" s="56"/>
      <c r="AO30" s="56"/>
      <c r="AP30" s="56"/>
    </row>
    <row r="31" spans="1:42" s="119" customFormat="1" ht="30" customHeight="1">
      <c r="A31" s="126"/>
      <c r="B31" s="56"/>
      <c r="C31" s="55"/>
      <c r="D31" s="56"/>
      <c r="E31" s="56"/>
      <c r="F31" s="56"/>
      <c r="G31" s="56"/>
      <c r="I31" s="56"/>
      <c r="J31" s="56"/>
      <c r="K31" s="56"/>
      <c r="L31" s="56"/>
      <c r="M31" s="56"/>
      <c r="N31" s="56"/>
      <c r="P31" s="57"/>
      <c r="Q31" s="57"/>
      <c r="R31" s="57"/>
      <c r="S31" s="57"/>
      <c r="T31" s="57"/>
      <c r="U31" s="57"/>
      <c r="V31" s="112"/>
      <c r="W31" s="57"/>
      <c r="X31" s="57"/>
      <c r="Y31" s="57"/>
      <c r="Z31" s="57"/>
      <c r="AA31" s="57"/>
      <c r="AB31" s="57"/>
      <c r="AC31" s="112"/>
      <c r="AD31" s="57"/>
      <c r="AE31" s="57"/>
      <c r="AF31" s="57"/>
      <c r="AG31" s="57"/>
      <c r="AH31" s="57"/>
      <c r="AI31" s="56"/>
      <c r="AK31" s="56"/>
      <c r="AL31" s="56"/>
      <c r="AM31" s="56"/>
      <c r="AN31" s="56"/>
      <c r="AO31" s="56"/>
      <c r="AP31" s="56"/>
    </row>
    <row r="32" spans="1:42" s="119" customFormat="1" ht="30" customHeight="1">
      <c r="A32" s="126"/>
      <c r="B32" s="56"/>
      <c r="C32" s="55"/>
      <c r="D32" s="56"/>
      <c r="E32" s="56"/>
      <c r="F32" s="56"/>
      <c r="G32" s="56"/>
      <c r="I32" s="56"/>
      <c r="J32" s="56"/>
      <c r="K32" s="56"/>
      <c r="L32" s="56"/>
      <c r="M32" s="56"/>
      <c r="N32" s="56"/>
      <c r="P32" s="57"/>
      <c r="Q32" s="57"/>
      <c r="R32" s="57"/>
      <c r="S32" s="57"/>
      <c r="T32" s="57"/>
      <c r="U32" s="57"/>
      <c r="V32" s="112"/>
      <c r="W32" s="57"/>
      <c r="X32" s="57"/>
      <c r="Y32" s="57"/>
      <c r="Z32" s="57"/>
      <c r="AA32" s="57"/>
      <c r="AB32" s="57"/>
      <c r="AC32" s="112"/>
      <c r="AD32" s="57"/>
      <c r="AE32" s="57"/>
      <c r="AF32" s="57"/>
      <c r="AG32" s="57"/>
      <c r="AH32" s="57"/>
      <c r="AI32" s="56"/>
      <c r="AK32" s="56"/>
      <c r="AL32" s="56"/>
      <c r="AM32" s="56"/>
      <c r="AN32" s="56"/>
      <c r="AO32" s="56"/>
      <c r="AP32" s="56"/>
    </row>
    <row r="33" spans="1:42" s="119" customFormat="1" ht="30" customHeight="1">
      <c r="A33" s="126"/>
      <c r="B33" s="56"/>
      <c r="C33" s="55"/>
      <c r="D33" s="56"/>
      <c r="E33" s="56"/>
      <c r="F33" s="56"/>
      <c r="G33" s="56"/>
      <c r="I33" s="56"/>
      <c r="J33" s="56"/>
      <c r="K33" s="56"/>
      <c r="L33" s="56"/>
      <c r="M33" s="56"/>
      <c r="N33" s="56"/>
      <c r="P33" s="57"/>
      <c r="Q33" s="57"/>
      <c r="R33" s="57"/>
      <c r="S33" s="57"/>
      <c r="T33" s="57"/>
      <c r="U33" s="57"/>
      <c r="V33" s="112"/>
      <c r="W33" s="57"/>
      <c r="X33" s="57"/>
      <c r="Y33" s="57"/>
      <c r="Z33" s="57"/>
      <c r="AA33" s="57"/>
      <c r="AB33" s="57"/>
      <c r="AC33" s="112"/>
      <c r="AD33" s="57"/>
      <c r="AE33" s="57"/>
      <c r="AF33" s="57"/>
      <c r="AG33" s="57"/>
      <c r="AH33" s="57"/>
      <c r="AI33" s="56"/>
      <c r="AK33" s="56"/>
      <c r="AL33" s="56"/>
      <c r="AM33" s="56"/>
      <c r="AN33" s="56"/>
      <c r="AO33" s="56"/>
      <c r="AP33" s="56"/>
    </row>
    <row r="34" spans="1:42" s="119" customFormat="1" ht="30" customHeight="1">
      <c r="A34" s="126"/>
      <c r="B34" s="56"/>
      <c r="C34" s="55"/>
      <c r="D34" s="56"/>
      <c r="E34" s="56"/>
      <c r="F34" s="56"/>
      <c r="G34" s="56"/>
      <c r="I34" s="56"/>
      <c r="J34" s="56"/>
      <c r="K34" s="56"/>
      <c r="L34" s="56"/>
      <c r="M34" s="56"/>
      <c r="N34" s="56"/>
      <c r="P34" s="57"/>
      <c r="Q34" s="57"/>
      <c r="R34" s="57"/>
      <c r="S34" s="57"/>
      <c r="T34" s="57"/>
      <c r="U34" s="57"/>
      <c r="V34" s="112"/>
      <c r="W34" s="57"/>
      <c r="X34" s="57"/>
      <c r="Y34" s="57"/>
      <c r="Z34" s="57"/>
      <c r="AA34" s="57"/>
      <c r="AB34" s="57"/>
      <c r="AC34" s="112"/>
      <c r="AD34" s="57"/>
      <c r="AE34" s="57"/>
      <c r="AF34" s="57"/>
      <c r="AG34" s="57"/>
      <c r="AH34" s="57"/>
      <c r="AI34" s="56"/>
      <c r="AK34" s="56"/>
      <c r="AL34" s="56"/>
      <c r="AM34" s="56"/>
      <c r="AN34" s="56"/>
      <c r="AO34" s="56"/>
      <c r="AP34" s="56"/>
    </row>
    <row r="35" spans="1:42" s="119" customFormat="1" ht="30" customHeight="1">
      <c r="A35" s="126"/>
      <c r="B35" s="56"/>
      <c r="C35" s="55"/>
      <c r="D35" s="56"/>
      <c r="E35" s="56"/>
      <c r="F35" s="56"/>
      <c r="G35" s="56"/>
      <c r="I35" s="56"/>
      <c r="J35" s="56"/>
      <c r="K35" s="56"/>
      <c r="L35" s="56"/>
      <c r="M35" s="56"/>
      <c r="N35" s="56"/>
      <c r="P35" s="57"/>
      <c r="Q35" s="57"/>
      <c r="R35" s="57"/>
      <c r="S35" s="57"/>
      <c r="T35" s="57"/>
      <c r="U35" s="57"/>
      <c r="V35" s="112"/>
      <c r="W35" s="57"/>
      <c r="X35" s="57"/>
      <c r="Y35" s="57"/>
      <c r="Z35" s="57"/>
      <c r="AA35" s="57"/>
      <c r="AB35" s="57"/>
      <c r="AC35" s="112"/>
      <c r="AD35" s="57"/>
      <c r="AE35" s="57"/>
      <c r="AF35" s="57"/>
      <c r="AG35" s="57"/>
      <c r="AH35" s="57"/>
      <c r="AI35" s="56"/>
      <c r="AK35" s="56"/>
      <c r="AL35" s="56"/>
      <c r="AM35" s="56"/>
      <c r="AN35" s="56"/>
      <c r="AO35" s="56"/>
      <c r="AP35" s="56"/>
    </row>
  </sheetData>
  <mergeCells count="22">
    <mergeCell ref="B11:F11"/>
    <mergeCell ref="P17:T17"/>
    <mergeCell ref="P18:T19"/>
    <mergeCell ref="B7:F7"/>
    <mergeCell ref="AD11:AH11"/>
    <mergeCell ref="B8:F9"/>
    <mergeCell ref="AD12:AH13"/>
    <mergeCell ref="P13:T13"/>
    <mergeCell ref="AD8:AH9"/>
    <mergeCell ref="AK8:AO9"/>
    <mergeCell ref="I7:M7"/>
    <mergeCell ref="P7:T7"/>
    <mergeCell ref="W7:AA7"/>
    <mergeCell ref="AD7:AH7"/>
    <mergeCell ref="AK7:AO7"/>
    <mergeCell ref="B2:AP2"/>
    <mergeCell ref="B4:F4"/>
    <mergeCell ref="I4:M4"/>
    <mergeCell ref="P4:T4"/>
    <mergeCell ref="W4:AA4"/>
    <mergeCell ref="AD4:AH4"/>
    <mergeCell ref="AK4:AO4"/>
  </mergeCells>
  <pageMargins left="0.7" right="0.7" top="0.75" bottom="0.75" header="0.3" footer="0.3"/>
  <pageSetup scale="5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dimension ref="B1:CR222"/>
  <sheetViews>
    <sheetView topLeftCell="AJ67" zoomScale="130" zoomScaleNormal="130" workbookViewId="0">
      <selection activeCell="AY5" sqref="AY5"/>
    </sheetView>
  </sheetViews>
  <sheetFormatPr defaultColWidth="10" defaultRowHeight="13.2"/>
  <cols>
    <col min="1" max="1" width="10" style="1" customWidth="1"/>
    <col min="2" max="2" width="9.6640625" style="1" bestFit="1" customWidth="1"/>
    <col min="3" max="3" width="33.88671875" style="1" bestFit="1" customWidth="1"/>
    <col min="4" max="11" width="7.109375" style="2" customWidth="1"/>
    <col min="12" max="14" width="7.109375" style="1" customWidth="1"/>
    <col min="15" max="15" width="18" style="1" bestFit="1" customWidth="1"/>
    <col min="16" max="16" width="3.5546875" style="1" bestFit="1" customWidth="1"/>
    <col min="17" max="17" width="10" style="1" customWidth="1"/>
    <col min="18" max="18" width="8.33203125" style="1" bestFit="1" customWidth="1"/>
    <col min="19" max="19" width="24.5546875" style="1" bestFit="1" customWidth="1"/>
    <col min="20" max="27" width="7.109375" style="2" customWidth="1"/>
    <col min="28" max="30" width="7.109375" style="1" customWidth="1"/>
    <col min="31" max="31" width="20.6640625" style="1" bestFit="1" customWidth="1"/>
    <col min="32" max="32" width="3.5546875" style="1" bestFit="1" customWidth="1"/>
    <col min="33" max="33" width="10" style="1" customWidth="1"/>
    <col min="34" max="34" width="8.33203125" style="1" bestFit="1" customWidth="1"/>
    <col min="35" max="35" width="20.5546875" style="1" bestFit="1" customWidth="1"/>
    <col min="36" max="43" width="7.109375" style="2" customWidth="1"/>
    <col min="44" max="46" width="7.109375" style="1" customWidth="1"/>
    <col min="47" max="47" width="13.109375" style="1" bestFit="1" customWidth="1"/>
    <col min="48" max="48" width="3.5546875" style="1" bestFit="1" customWidth="1"/>
    <col min="49" max="49" width="10" style="1" customWidth="1"/>
    <col min="50" max="50" width="8.33203125" style="1" bestFit="1" customWidth="1"/>
    <col min="51" max="51" width="20.109375" style="1" bestFit="1" customWidth="1"/>
    <col min="52" max="59" width="7.109375" style="2" customWidth="1"/>
    <col min="60" max="62" width="7.109375" style="1" customWidth="1"/>
    <col min="63" max="63" width="13.109375" style="1" bestFit="1" customWidth="1"/>
    <col min="64" max="64" width="3.5546875" style="1" bestFit="1" customWidth="1"/>
    <col min="65" max="65" width="10" style="1"/>
    <col min="66" max="66" width="8.33203125" style="1" bestFit="1" customWidth="1"/>
    <col min="67" max="67" width="19.88671875" style="1" bestFit="1" customWidth="1"/>
    <col min="68" max="78" width="7.109375" style="1" customWidth="1"/>
    <col min="79" max="79" width="18.6640625" style="1" bestFit="1" customWidth="1"/>
    <col min="80" max="80" width="3.5546875" style="1" bestFit="1" customWidth="1"/>
    <col min="81" max="81" width="10" style="1"/>
    <col min="82" max="82" width="8.33203125" style="1" bestFit="1" customWidth="1"/>
    <col min="83" max="83" width="19.88671875" style="1" bestFit="1" customWidth="1"/>
    <col min="84" max="94" width="7.109375" style="1" customWidth="1"/>
    <col min="95" max="95" width="18.6640625" style="1" bestFit="1" customWidth="1"/>
    <col min="96" max="96" width="3.5546875" style="1" bestFit="1" customWidth="1"/>
    <col min="97" max="16384" width="10" style="1"/>
  </cols>
  <sheetData>
    <row r="1" spans="2:96" ht="13.8" thickBot="1"/>
    <row r="2" spans="2:96" ht="25.2" thickBot="1">
      <c r="B2" s="223" t="str">
        <f>CONCATENATE("HQ: ",H3," - ",ROUNDDOWN((H3/$C$3)*100,1),"%")</f>
        <v>HQ: 170 - 8.5%</v>
      </c>
      <c r="C2" s="224"/>
      <c r="D2" s="224"/>
      <c r="E2" s="224"/>
      <c r="F2" s="224"/>
      <c r="G2" s="224"/>
      <c r="H2" s="224"/>
      <c r="I2" s="224"/>
      <c r="J2" s="224"/>
      <c r="K2" s="224"/>
      <c r="L2" s="224"/>
      <c r="M2" s="224"/>
      <c r="N2" s="224"/>
      <c r="O2" s="224"/>
      <c r="P2" s="225"/>
      <c r="R2" s="223" t="str">
        <f>CONCATENATE("Elites: ",X3," - ",ROUNDDOWN((X3/$C$3)*100,1),"%")</f>
        <v>Elites: 244 - 12.2%</v>
      </c>
      <c r="S2" s="224"/>
      <c r="T2" s="224"/>
      <c r="U2" s="224"/>
      <c r="V2" s="224"/>
      <c r="W2" s="224"/>
      <c r="X2" s="224"/>
      <c r="Y2" s="224"/>
      <c r="Z2" s="224"/>
      <c r="AA2" s="224"/>
      <c r="AB2" s="224"/>
      <c r="AC2" s="224"/>
      <c r="AD2" s="224"/>
      <c r="AE2" s="224"/>
      <c r="AF2" s="225"/>
      <c r="AH2" s="223" t="str">
        <f>CONCATENATE("Troops: ",AN3," - ",ROUNDDOWN((AN3/$C$3)*100,1),"%")</f>
        <v>Troops: 705 - 35.2%</v>
      </c>
      <c r="AI2" s="224"/>
      <c r="AJ2" s="224"/>
      <c r="AK2" s="224"/>
      <c r="AL2" s="224"/>
      <c r="AM2" s="224"/>
      <c r="AN2" s="224"/>
      <c r="AO2" s="224"/>
      <c r="AP2" s="224"/>
      <c r="AQ2" s="224"/>
      <c r="AR2" s="224"/>
      <c r="AS2" s="224"/>
      <c r="AT2" s="224"/>
      <c r="AU2" s="224"/>
      <c r="AV2" s="225"/>
      <c r="AX2" s="223" t="str">
        <f>CONCATENATE("Heavy Support: ",BD3," - ",ROUNDDOWN((BD3/$C$3)*100,1),"%")</f>
        <v>Heavy Support: 155 - 7.7%</v>
      </c>
      <c r="AY2" s="224"/>
      <c r="AZ2" s="224"/>
      <c r="BA2" s="224"/>
      <c r="BB2" s="224"/>
      <c r="BC2" s="224"/>
      <c r="BD2" s="224"/>
      <c r="BE2" s="224"/>
      <c r="BF2" s="224"/>
      <c r="BG2" s="224"/>
      <c r="BH2" s="224"/>
      <c r="BI2" s="224"/>
      <c r="BJ2" s="224"/>
      <c r="BK2" s="224"/>
      <c r="BL2" s="225"/>
      <c r="BN2" s="223" t="str">
        <f>CONCATENATE("Dedicated Transports: ",BT3," - ",ROUNDDOWN((BT3/$C$3)*100,1),"%")</f>
        <v>Dedicated Transports: 251 - 12.5%</v>
      </c>
      <c r="BO2" s="224"/>
      <c r="BP2" s="224"/>
      <c r="BQ2" s="224"/>
      <c r="BR2" s="224"/>
      <c r="BS2" s="224"/>
      <c r="BT2" s="224"/>
      <c r="BU2" s="224"/>
      <c r="BV2" s="224"/>
      <c r="BW2" s="224"/>
      <c r="BX2" s="224"/>
      <c r="BY2" s="224"/>
      <c r="BZ2" s="224"/>
      <c r="CA2" s="224"/>
      <c r="CB2" s="225"/>
      <c r="CD2" s="223" t="str">
        <f>CONCATENATE("Apocalypse: ",CJ3," - ",ROUNDDOWN((CJ3/$C$3)*100,1),"%")</f>
        <v>Apocalypse: 475 - 23.7%</v>
      </c>
      <c r="CE2" s="224"/>
      <c r="CF2" s="224"/>
      <c r="CG2" s="224"/>
      <c r="CH2" s="224"/>
      <c r="CI2" s="224"/>
      <c r="CJ2" s="224"/>
      <c r="CK2" s="224"/>
      <c r="CL2" s="224"/>
      <c r="CM2" s="224"/>
      <c r="CN2" s="224"/>
      <c r="CO2" s="224"/>
      <c r="CP2" s="224"/>
      <c r="CQ2" s="224"/>
      <c r="CR2" s="225"/>
    </row>
    <row r="3" spans="2:96" s="4" customFormat="1" ht="10.8" thickBot="1">
      <c r="B3" s="52" t="s">
        <v>30</v>
      </c>
      <c r="C3" s="53">
        <f>H3+X3+AN3+BD3+BT3+CJ3</f>
        <v>2000</v>
      </c>
      <c r="D3" s="54">
        <f>F3-C3</f>
        <v>0</v>
      </c>
      <c r="E3" s="63" t="str">
        <f>IF(D3&gt;0,"under","over")</f>
        <v>over</v>
      </c>
      <c r="F3" s="64">
        <v>2000</v>
      </c>
      <c r="G3" s="5"/>
      <c r="H3" s="5">
        <f>P4</f>
        <v>170</v>
      </c>
      <c r="I3" s="5"/>
      <c r="J3" s="53" t="s">
        <v>242</v>
      </c>
      <c r="K3" s="5"/>
      <c r="M3" s="4">
        <f>(ROUNDDOWN((C3/1000),0))+AC3+AS3+BI3+BY3+CO3+(P5)</f>
        <v>2</v>
      </c>
      <c r="T3" s="5"/>
      <c r="U3" s="5"/>
      <c r="V3" s="5"/>
      <c r="W3" s="5"/>
      <c r="X3" s="5">
        <f>AF4</f>
        <v>244</v>
      </c>
      <c r="Y3" s="5"/>
      <c r="Z3" s="53" t="s">
        <v>242</v>
      </c>
      <c r="AA3" s="5"/>
      <c r="AC3" s="4">
        <f>AF5</f>
        <v>0</v>
      </c>
      <c r="AJ3" s="5"/>
      <c r="AK3" s="5"/>
      <c r="AL3" s="5"/>
      <c r="AM3" s="5"/>
      <c r="AN3" s="5">
        <f>AV4+AV47+AV81</f>
        <v>705</v>
      </c>
      <c r="AO3" s="5"/>
      <c r="AP3" s="53" t="s">
        <v>242</v>
      </c>
      <c r="AQ3" s="5"/>
      <c r="AS3" s="4">
        <f>AV5+AV48+AV82</f>
        <v>3</v>
      </c>
      <c r="AX3" s="51"/>
      <c r="AY3" s="51"/>
      <c r="AZ3" s="51"/>
      <c r="BA3" s="51"/>
      <c r="BB3" s="51"/>
      <c r="BC3" s="51"/>
      <c r="BD3" s="51">
        <f>BL4</f>
        <v>155</v>
      </c>
      <c r="BE3" s="51"/>
      <c r="BF3" s="53" t="s">
        <v>242</v>
      </c>
      <c r="BG3" s="51"/>
      <c r="BH3" s="51"/>
      <c r="BI3" s="51">
        <f>BL5</f>
        <v>0</v>
      </c>
      <c r="BJ3" s="51"/>
      <c r="BK3" s="51"/>
      <c r="BL3" s="51"/>
      <c r="BN3" s="51"/>
      <c r="BO3" s="51"/>
      <c r="BP3" s="51"/>
      <c r="BQ3" s="51"/>
      <c r="BR3" s="51"/>
      <c r="BS3" s="51"/>
      <c r="BT3" s="51">
        <f>CB4</f>
        <v>251</v>
      </c>
      <c r="BU3" s="51"/>
      <c r="BV3" s="53" t="s">
        <v>242</v>
      </c>
      <c r="BW3" s="51"/>
      <c r="BX3" s="51"/>
      <c r="BY3" s="51">
        <f>CB5</f>
        <v>0</v>
      </c>
      <c r="BZ3" s="51"/>
      <c r="CA3" s="51"/>
      <c r="CB3" s="51"/>
      <c r="CD3" s="51"/>
      <c r="CE3" s="51"/>
      <c r="CF3" s="51"/>
      <c r="CG3" s="51"/>
      <c r="CH3" s="51"/>
      <c r="CI3" s="51"/>
      <c r="CJ3" s="51">
        <f>CR4</f>
        <v>475</v>
      </c>
      <c r="CK3" s="51"/>
      <c r="CL3" s="53" t="s">
        <v>242</v>
      </c>
      <c r="CM3" s="51"/>
      <c r="CN3" s="51"/>
      <c r="CO3" s="51">
        <f>CR5</f>
        <v>-3</v>
      </c>
      <c r="CP3" s="51"/>
      <c r="CQ3" s="51"/>
      <c r="CR3" s="51"/>
    </row>
    <row r="4" spans="2:96" s="4" customFormat="1">
      <c r="B4" s="6" t="s">
        <v>0</v>
      </c>
      <c r="C4" s="221" t="s">
        <v>615</v>
      </c>
      <c r="D4" s="221"/>
      <c r="E4" s="222"/>
      <c r="F4" s="9" t="s">
        <v>1</v>
      </c>
      <c r="G4" s="8"/>
      <c r="H4" s="8" t="s">
        <v>326</v>
      </c>
      <c r="I4" s="8"/>
      <c r="J4" s="8"/>
      <c r="K4" s="8"/>
      <c r="L4" s="10"/>
      <c r="M4" s="7"/>
      <c r="N4" s="7"/>
      <c r="O4" s="7" t="s">
        <v>2</v>
      </c>
      <c r="P4" s="11">
        <f>SUM(N7:N37)</f>
        <v>170</v>
      </c>
      <c r="R4" s="6" t="s">
        <v>0</v>
      </c>
      <c r="S4" s="221" t="s">
        <v>312</v>
      </c>
      <c r="T4" s="221"/>
      <c r="U4" s="222"/>
      <c r="V4" s="9" t="s">
        <v>1</v>
      </c>
      <c r="W4" s="8"/>
      <c r="X4" s="8" t="s">
        <v>331</v>
      </c>
      <c r="Y4" s="8"/>
      <c r="Z4" s="8"/>
      <c r="AA4" s="8"/>
      <c r="AB4" s="10"/>
      <c r="AC4" s="7"/>
      <c r="AD4" s="7"/>
      <c r="AE4" s="7" t="s">
        <v>2</v>
      </c>
      <c r="AF4" s="11">
        <f>SUM(AD7:AD34)</f>
        <v>244</v>
      </c>
      <c r="AG4" s="1"/>
      <c r="AH4" s="6" t="s">
        <v>0</v>
      </c>
      <c r="AI4" s="221" t="s">
        <v>351</v>
      </c>
      <c r="AJ4" s="221"/>
      <c r="AK4" s="222"/>
      <c r="AL4" s="9" t="s">
        <v>1</v>
      </c>
      <c r="AM4" s="8"/>
      <c r="AN4" s="8" t="s">
        <v>326</v>
      </c>
      <c r="AO4" s="8"/>
      <c r="AP4" s="8"/>
      <c r="AQ4" s="8"/>
      <c r="AR4" s="10"/>
      <c r="AS4" s="7"/>
      <c r="AT4" s="7"/>
      <c r="AU4" s="82" t="s">
        <v>2</v>
      </c>
      <c r="AV4" s="11">
        <f>SUM(AT7:AT45)</f>
        <v>375</v>
      </c>
      <c r="AW4" s="1"/>
      <c r="AX4" s="6" t="s">
        <v>0</v>
      </c>
      <c r="AY4" s="221" t="s">
        <v>669</v>
      </c>
      <c r="AZ4" s="221"/>
      <c r="BA4" s="222"/>
      <c r="BB4" s="9" t="s">
        <v>1</v>
      </c>
      <c r="BC4" s="8"/>
      <c r="BD4" s="8" t="s">
        <v>230</v>
      </c>
      <c r="BE4" s="8"/>
      <c r="BF4" s="8"/>
      <c r="BG4" s="8"/>
      <c r="BH4" s="10"/>
      <c r="BI4" s="7"/>
      <c r="BJ4" s="7"/>
      <c r="BK4" s="7" t="s">
        <v>2</v>
      </c>
      <c r="BL4" s="11">
        <f>SUM(BJ6:BJ17)</f>
        <v>155</v>
      </c>
      <c r="BM4" s="1"/>
      <c r="BN4" s="6" t="s">
        <v>0</v>
      </c>
      <c r="BO4" s="267" t="s">
        <v>254</v>
      </c>
      <c r="BP4" s="267"/>
      <c r="BQ4" s="268"/>
      <c r="BR4" s="9" t="s">
        <v>1</v>
      </c>
      <c r="BS4" s="8"/>
      <c r="BT4" s="8" t="s">
        <v>570</v>
      </c>
      <c r="BU4" s="8"/>
      <c r="BV4" s="8"/>
      <c r="BW4" s="8"/>
      <c r="BX4" s="10"/>
      <c r="BY4" s="7"/>
      <c r="BZ4" s="7"/>
      <c r="CA4" s="7" t="s">
        <v>2</v>
      </c>
      <c r="CB4" s="11">
        <f>SUM(BZ6:BZ22)</f>
        <v>251</v>
      </c>
      <c r="CD4" s="6" t="s">
        <v>0</v>
      </c>
      <c r="CE4" s="267" t="s">
        <v>359</v>
      </c>
      <c r="CF4" s="267"/>
      <c r="CG4" s="268"/>
      <c r="CH4" s="9" t="s">
        <v>1</v>
      </c>
      <c r="CI4" s="8"/>
      <c r="CJ4" s="8" t="s">
        <v>328</v>
      </c>
      <c r="CK4" s="8"/>
      <c r="CL4" s="8"/>
      <c r="CM4" s="8"/>
      <c r="CN4" s="10"/>
      <c r="CO4" s="7"/>
      <c r="CP4" s="7"/>
      <c r="CQ4" s="7" t="s">
        <v>2</v>
      </c>
      <c r="CR4" s="11">
        <f>SUM(CP6:CP19)</f>
        <v>475</v>
      </c>
    </row>
    <row r="5" spans="2:96" s="4" customFormat="1" ht="13.8" thickBot="1">
      <c r="B5" s="12"/>
      <c r="C5" s="44"/>
      <c r="D5" s="44"/>
      <c r="E5" s="45"/>
      <c r="F5" s="83" t="s">
        <v>243</v>
      </c>
      <c r="G5" s="214"/>
      <c r="H5" s="214"/>
      <c r="I5" s="84" t="s">
        <v>333</v>
      </c>
      <c r="J5" s="214"/>
      <c r="K5" s="214">
        <v>0</v>
      </c>
      <c r="L5" s="14"/>
      <c r="M5" s="13"/>
      <c r="N5" s="13"/>
      <c r="O5" s="81" t="s">
        <v>245</v>
      </c>
      <c r="P5" s="15">
        <f>H5+K5</f>
        <v>0</v>
      </c>
      <c r="R5" s="12"/>
      <c r="S5" s="44"/>
      <c r="T5" s="44"/>
      <c r="U5" s="45"/>
      <c r="V5" s="83" t="s">
        <v>243</v>
      </c>
      <c r="W5" s="201"/>
      <c r="X5" s="201"/>
      <c r="Y5" s="84" t="s">
        <v>244</v>
      </c>
      <c r="Z5" s="201"/>
      <c r="AA5" s="201"/>
      <c r="AB5" s="14"/>
      <c r="AC5" s="13"/>
      <c r="AD5" s="13"/>
      <c r="AE5" s="81" t="s">
        <v>245</v>
      </c>
      <c r="AF5" s="15">
        <f>X5+AA5</f>
        <v>0</v>
      </c>
      <c r="AG5" s="1"/>
      <c r="AH5" s="12"/>
      <c r="AI5" s="44"/>
      <c r="AJ5" s="44"/>
      <c r="AK5" s="45"/>
      <c r="AL5" s="83" t="s">
        <v>243</v>
      </c>
      <c r="AM5" s="201"/>
      <c r="AN5" s="201">
        <v>2</v>
      </c>
      <c r="AO5" s="84" t="s">
        <v>244</v>
      </c>
      <c r="AP5" s="201"/>
      <c r="AQ5" s="201">
        <v>0</v>
      </c>
      <c r="AR5" s="14"/>
      <c r="AS5" s="13"/>
      <c r="AT5" s="13"/>
      <c r="AU5" s="81" t="s">
        <v>245</v>
      </c>
      <c r="AV5" s="15">
        <f>AN5+AQ5</f>
        <v>2</v>
      </c>
      <c r="AW5" s="1"/>
      <c r="AX5" s="12"/>
      <c r="AY5" s="44"/>
      <c r="AZ5" s="44"/>
      <c r="BA5" s="45"/>
      <c r="BB5" s="83" t="s">
        <v>243</v>
      </c>
      <c r="BC5" s="201"/>
      <c r="BD5" s="201"/>
      <c r="BE5" s="84" t="s">
        <v>244</v>
      </c>
      <c r="BF5" s="201"/>
      <c r="BG5" s="201"/>
      <c r="BH5" s="14"/>
      <c r="BI5" s="13"/>
      <c r="BJ5" s="13"/>
      <c r="BK5" s="81" t="s">
        <v>245</v>
      </c>
      <c r="BL5" s="15">
        <f>BD5+BG5</f>
        <v>0</v>
      </c>
      <c r="BM5" s="1"/>
      <c r="BN5" s="12"/>
      <c r="BO5" s="44"/>
      <c r="BP5" s="44"/>
      <c r="BQ5" s="45"/>
      <c r="BR5" s="83" t="s">
        <v>243</v>
      </c>
      <c r="BS5" s="201"/>
      <c r="BT5" s="201"/>
      <c r="BU5" s="84" t="s">
        <v>244</v>
      </c>
      <c r="BV5" s="201"/>
      <c r="BW5" s="201"/>
      <c r="BX5" s="14"/>
      <c r="BY5" s="13"/>
      <c r="BZ5" s="13"/>
      <c r="CA5" s="81" t="s">
        <v>245</v>
      </c>
      <c r="CB5" s="15">
        <f>BT5+BW5</f>
        <v>0</v>
      </c>
      <c r="CD5" s="12"/>
      <c r="CE5" s="44"/>
      <c r="CF5" s="44"/>
      <c r="CG5" s="45"/>
      <c r="CH5" s="83" t="s">
        <v>243</v>
      </c>
      <c r="CI5" s="201"/>
      <c r="CJ5" s="201"/>
      <c r="CK5" s="84" t="s">
        <v>244</v>
      </c>
      <c r="CL5" s="201"/>
      <c r="CM5" s="201">
        <v>-3</v>
      </c>
      <c r="CN5" s="14"/>
      <c r="CO5" s="13"/>
      <c r="CP5" s="13"/>
      <c r="CQ5" s="81" t="s">
        <v>245</v>
      </c>
      <c r="CR5" s="15">
        <f>CJ5+CM5</f>
        <v>-3</v>
      </c>
    </row>
    <row r="6" spans="2:96" s="4" customFormat="1">
      <c r="B6" s="18" t="s">
        <v>3</v>
      </c>
      <c r="C6" s="19" t="s">
        <v>4</v>
      </c>
      <c r="D6" s="20" t="s">
        <v>5</v>
      </c>
      <c r="E6" s="20" t="s">
        <v>6</v>
      </c>
      <c r="F6" s="20" t="s">
        <v>7</v>
      </c>
      <c r="G6" s="20" t="s">
        <v>8</v>
      </c>
      <c r="H6" s="20" t="s">
        <v>9</v>
      </c>
      <c r="I6" s="20" t="s">
        <v>10</v>
      </c>
      <c r="J6" s="20" t="s">
        <v>11</v>
      </c>
      <c r="K6" s="20" t="s">
        <v>12</v>
      </c>
      <c r="L6" s="20" t="s">
        <v>13</v>
      </c>
      <c r="M6" s="21" t="s">
        <v>14</v>
      </c>
      <c r="N6" s="19" t="s">
        <v>15</v>
      </c>
      <c r="O6" s="22" t="s">
        <v>16</v>
      </c>
      <c r="P6" s="23"/>
      <c r="R6" s="18" t="s">
        <v>3</v>
      </c>
      <c r="S6" s="19" t="s">
        <v>4</v>
      </c>
      <c r="T6" s="20" t="s">
        <v>5</v>
      </c>
      <c r="U6" s="20" t="s">
        <v>6</v>
      </c>
      <c r="V6" s="20" t="s">
        <v>7</v>
      </c>
      <c r="W6" s="20" t="s">
        <v>8</v>
      </c>
      <c r="X6" s="20" t="s">
        <v>9</v>
      </c>
      <c r="Y6" s="20" t="s">
        <v>10</v>
      </c>
      <c r="Z6" s="20" t="s">
        <v>11</v>
      </c>
      <c r="AA6" s="20" t="s">
        <v>12</v>
      </c>
      <c r="AB6" s="20" t="s">
        <v>13</v>
      </c>
      <c r="AC6" s="21" t="s">
        <v>14</v>
      </c>
      <c r="AD6" s="19" t="s">
        <v>15</v>
      </c>
      <c r="AE6" s="22" t="s">
        <v>16</v>
      </c>
      <c r="AF6" s="23"/>
      <c r="AG6" s="1"/>
      <c r="AH6" s="18" t="s">
        <v>3</v>
      </c>
      <c r="AI6" s="19" t="s">
        <v>4</v>
      </c>
      <c r="AJ6" s="20" t="s">
        <v>5</v>
      </c>
      <c r="AK6" s="20" t="s">
        <v>6</v>
      </c>
      <c r="AL6" s="20" t="s">
        <v>7</v>
      </c>
      <c r="AM6" s="20" t="s">
        <v>8</v>
      </c>
      <c r="AN6" s="20" t="s">
        <v>9</v>
      </c>
      <c r="AO6" s="20" t="s">
        <v>10</v>
      </c>
      <c r="AP6" s="20" t="s">
        <v>11</v>
      </c>
      <c r="AQ6" s="20" t="s">
        <v>12</v>
      </c>
      <c r="AR6" s="20" t="s">
        <v>13</v>
      </c>
      <c r="AS6" s="21" t="s">
        <v>14</v>
      </c>
      <c r="AT6" s="19" t="s">
        <v>15</v>
      </c>
      <c r="AU6" s="22" t="s">
        <v>16</v>
      </c>
      <c r="AV6" s="23"/>
      <c r="AW6" s="1"/>
      <c r="AX6" s="18" t="s">
        <v>3</v>
      </c>
      <c r="AY6" s="21" t="s">
        <v>17</v>
      </c>
      <c r="AZ6" s="203"/>
      <c r="BA6" s="20" t="s">
        <v>6</v>
      </c>
      <c r="BB6" s="231" t="s">
        <v>18</v>
      </c>
      <c r="BC6" s="232"/>
      <c r="BD6" s="233"/>
      <c r="BE6" s="231" t="s">
        <v>19</v>
      </c>
      <c r="BF6" s="233"/>
      <c r="BG6" s="231" t="s">
        <v>20</v>
      </c>
      <c r="BH6" s="233"/>
      <c r="BI6" s="21" t="s">
        <v>14</v>
      </c>
      <c r="BJ6" s="19" t="s">
        <v>15</v>
      </c>
      <c r="BK6" s="22" t="s">
        <v>16</v>
      </c>
      <c r="BL6" s="23"/>
      <c r="BM6" s="1"/>
      <c r="BN6" s="18" t="s">
        <v>3</v>
      </c>
      <c r="BO6" s="21" t="s">
        <v>17</v>
      </c>
      <c r="BP6" s="203"/>
      <c r="BQ6" s="20" t="s">
        <v>6</v>
      </c>
      <c r="BR6" s="231" t="s">
        <v>18</v>
      </c>
      <c r="BS6" s="232"/>
      <c r="BT6" s="233"/>
      <c r="BU6" s="231" t="s">
        <v>19</v>
      </c>
      <c r="BV6" s="233"/>
      <c r="BW6" s="231" t="s">
        <v>20</v>
      </c>
      <c r="BX6" s="233"/>
      <c r="BY6" s="21" t="s">
        <v>14</v>
      </c>
      <c r="BZ6" s="19" t="s">
        <v>15</v>
      </c>
      <c r="CA6" s="22" t="s">
        <v>16</v>
      </c>
      <c r="CB6" s="23"/>
      <c r="CD6" s="18" t="s">
        <v>3</v>
      </c>
      <c r="CE6" s="21" t="s">
        <v>17</v>
      </c>
      <c r="CF6" s="203"/>
      <c r="CG6" s="20" t="s">
        <v>6</v>
      </c>
      <c r="CH6" s="231" t="s">
        <v>18</v>
      </c>
      <c r="CI6" s="232"/>
      <c r="CJ6" s="233"/>
      <c r="CK6" s="231" t="s">
        <v>19</v>
      </c>
      <c r="CL6" s="233"/>
      <c r="CM6" s="231" t="s">
        <v>20</v>
      </c>
      <c r="CN6" s="233"/>
      <c r="CO6" s="21" t="s">
        <v>14</v>
      </c>
      <c r="CP6" s="19" t="s">
        <v>15</v>
      </c>
      <c r="CQ6" s="22" t="s">
        <v>16</v>
      </c>
      <c r="CR6" s="23"/>
    </row>
    <row r="7" spans="2:96" s="4" customFormat="1">
      <c r="B7" s="24">
        <v>1</v>
      </c>
      <c r="C7" s="3" t="s">
        <v>607</v>
      </c>
      <c r="D7" s="25">
        <v>5</v>
      </c>
      <c r="E7" s="25">
        <v>5</v>
      </c>
      <c r="F7" s="25">
        <v>4</v>
      </c>
      <c r="G7" s="25">
        <v>4</v>
      </c>
      <c r="H7" s="25">
        <v>3</v>
      </c>
      <c r="I7" s="25">
        <v>5</v>
      </c>
      <c r="J7" s="25">
        <v>3</v>
      </c>
      <c r="K7" s="25">
        <v>10</v>
      </c>
      <c r="L7" s="25" t="s">
        <v>173</v>
      </c>
      <c r="M7" s="26">
        <v>140</v>
      </c>
      <c r="N7" s="3">
        <f>B7*M7</f>
        <v>140</v>
      </c>
      <c r="O7" s="60" t="s">
        <v>131</v>
      </c>
      <c r="P7" s="15"/>
      <c r="R7" s="24">
        <v>4</v>
      </c>
      <c r="S7" s="3" t="s">
        <v>252</v>
      </c>
      <c r="T7" s="25">
        <v>5</v>
      </c>
      <c r="U7" s="25">
        <v>4</v>
      </c>
      <c r="V7" s="25">
        <v>4</v>
      </c>
      <c r="W7" s="25">
        <v>4</v>
      </c>
      <c r="X7" s="25">
        <v>1</v>
      </c>
      <c r="Y7" s="25">
        <v>4</v>
      </c>
      <c r="Z7" s="25">
        <v>2</v>
      </c>
      <c r="AA7" s="25">
        <v>9</v>
      </c>
      <c r="AB7" s="25" t="s">
        <v>173</v>
      </c>
      <c r="AC7" s="26">
        <v>32</v>
      </c>
      <c r="AD7" s="3">
        <f>R7*AC7</f>
        <v>128</v>
      </c>
      <c r="AE7" s="60" t="s">
        <v>131</v>
      </c>
      <c r="AF7" s="15"/>
      <c r="AG7" s="1"/>
      <c r="AH7" s="24">
        <v>19</v>
      </c>
      <c r="AI7" s="3" t="s">
        <v>152</v>
      </c>
      <c r="AJ7" s="25">
        <v>4</v>
      </c>
      <c r="AK7" s="25">
        <v>4</v>
      </c>
      <c r="AL7" s="25">
        <v>4</v>
      </c>
      <c r="AM7" s="25">
        <v>4</v>
      </c>
      <c r="AN7" s="25">
        <v>1</v>
      </c>
      <c r="AO7" s="25">
        <v>4</v>
      </c>
      <c r="AP7" s="25">
        <v>1</v>
      </c>
      <c r="AQ7" s="25">
        <v>8</v>
      </c>
      <c r="AR7" s="25" t="s">
        <v>36</v>
      </c>
      <c r="AS7" s="26">
        <v>16</v>
      </c>
      <c r="AT7" s="3">
        <f>AH7*AS7</f>
        <v>304</v>
      </c>
      <c r="AU7" s="13"/>
      <c r="AV7" s="15"/>
      <c r="AW7" s="1"/>
      <c r="AX7" s="24">
        <v>1</v>
      </c>
      <c r="AY7" s="26" t="s">
        <v>233</v>
      </c>
      <c r="AZ7" s="200"/>
      <c r="BA7" s="25">
        <v>4</v>
      </c>
      <c r="BB7" s="226">
        <v>13</v>
      </c>
      <c r="BC7" s="227"/>
      <c r="BD7" s="228"/>
      <c r="BE7" s="226">
        <v>12</v>
      </c>
      <c r="BF7" s="228"/>
      <c r="BG7" s="226">
        <v>10</v>
      </c>
      <c r="BH7" s="228"/>
      <c r="BI7" s="26">
        <v>145</v>
      </c>
      <c r="BJ7" s="3">
        <f>AX7*BI7</f>
        <v>145</v>
      </c>
      <c r="BK7" s="13"/>
      <c r="BL7" s="15"/>
      <c r="BM7" s="1"/>
      <c r="BN7" s="24">
        <v>1</v>
      </c>
      <c r="BO7" s="26" t="s">
        <v>254</v>
      </c>
      <c r="BP7" s="200"/>
      <c r="BQ7" s="25">
        <v>4</v>
      </c>
      <c r="BR7" s="226">
        <v>14</v>
      </c>
      <c r="BS7" s="227"/>
      <c r="BT7" s="228"/>
      <c r="BU7" s="226">
        <v>14</v>
      </c>
      <c r="BV7" s="228"/>
      <c r="BW7" s="226">
        <v>14</v>
      </c>
      <c r="BX7" s="228"/>
      <c r="BY7" s="26">
        <v>200</v>
      </c>
      <c r="BZ7" s="3">
        <f>BN7*BY7</f>
        <v>200</v>
      </c>
      <c r="CA7" s="13"/>
      <c r="CB7" s="15"/>
      <c r="CD7" s="24">
        <v>1</v>
      </c>
      <c r="CE7" s="26" t="s">
        <v>360</v>
      </c>
      <c r="CF7" s="200"/>
      <c r="CG7" s="25" t="s">
        <v>228</v>
      </c>
      <c r="CH7" s="226">
        <v>14</v>
      </c>
      <c r="CI7" s="227"/>
      <c r="CJ7" s="228"/>
      <c r="CK7" s="226">
        <v>13</v>
      </c>
      <c r="CL7" s="228"/>
      <c r="CM7" s="226">
        <v>12</v>
      </c>
      <c r="CN7" s="228"/>
      <c r="CO7" s="26">
        <v>450</v>
      </c>
      <c r="CP7" s="3">
        <f>CD7*CO7</f>
        <v>450</v>
      </c>
      <c r="CQ7" s="13"/>
      <c r="CR7" s="15"/>
    </row>
    <row r="8" spans="2:96" s="4" customFormat="1" ht="13.8" thickBot="1">
      <c r="B8" s="24"/>
      <c r="C8" s="3"/>
      <c r="D8" s="25"/>
      <c r="E8" s="25"/>
      <c r="F8" s="25"/>
      <c r="G8" s="25"/>
      <c r="H8" s="25"/>
      <c r="I8" s="25"/>
      <c r="J8" s="25"/>
      <c r="K8" s="25"/>
      <c r="L8" s="25"/>
      <c r="M8" s="26"/>
      <c r="N8" s="3"/>
      <c r="O8" s="13"/>
      <c r="P8" s="15"/>
      <c r="R8" s="24">
        <v>1</v>
      </c>
      <c r="S8" s="3" t="s">
        <v>253</v>
      </c>
      <c r="T8" s="25">
        <v>5</v>
      </c>
      <c r="U8" s="25">
        <v>4</v>
      </c>
      <c r="V8" s="25">
        <v>4</v>
      </c>
      <c r="W8" s="25">
        <v>4</v>
      </c>
      <c r="X8" s="25">
        <v>2</v>
      </c>
      <c r="Y8" s="25">
        <v>4</v>
      </c>
      <c r="Z8" s="25">
        <v>3</v>
      </c>
      <c r="AA8" s="25">
        <v>10</v>
      </c>
      <c r="AB8" s="25" t="s">
        <v>173</v>
      </c>
      <c r="AC8" s="26">
        <f>100-64</f>
        <v>36</v>
      </c>
      <c r="AD8" s="3">
        <f>R8*AC8</f>
        <v>36</v>
      </c>
      <c r="AE8" s="60" t="s">
        <v>131</v>
      </c>
      <c r="AF8" s="15"/>
      <c r="AG8" s="1"/>
      <c r="AH8" s="24">
        <v>1</v>
      </c>
      <c r="AI8" s="3" t="s">
        <v>235</v>
      </c>
      <c r="AJ8" s="25">
        <v>4</v>
      </c>
      <c r="AK8" s="25">
        <v>4</v>
      </c>
      <c r="AL8" s="25">
        <v>4</v>
      </c>
      <c r="AM8" s="25">
        <v>4</v>
      </c>
      <c r="AN8" s="25">
        <v>1</v>
      </c>
      <c r="AO8" s="25">
        <v>4</v>
      </c>
      <c r="AP8" s="25">
        <v>1</v>
      </c>
      <c r="AQ8" s="25">
        <v>8</v>
      </c>
      <c r="AR8" s="25" t="s">
        <v>36</v>
      </c>
      <c r="AS8" s="26">
        <v>16</v>
      </c>
      <c r="AT8" s="3">
        <f>AH8*AS8</f>
        <v>16</v>
      </c>
      <c r="AU8" s="13"/>
      <c r="AV8" s="15"/>
      <c r="AW8" s="1"/>
      <c r="AX8" s="24"/>
      <c r="AY8" s="26"/>
      <c r="AZ8" s="200"/>
      <c r="BA8" s="25"/>
      <c r="BB8" s="199"/>
      <c r="BC8" s="201"/>
      <c r="BD8" s="200"/>
      <c r="BE8" s="199"/>
      <c r="BF8" s="200"/>
      <c r="BG8" s="199"/>
      <c r="BH8" s="14"/>
      <c r="BI8" s="26"/>
      <c r="BJ8" s="3"/>
      <c r="BK8" s="13"/>
      <c r="BL8" s="15"/>
      <c r="BM8" s="1"/>
      <c r="BN8" s="24"/>
      <c r="BO8" s="26"/>
      <c r="BP8" s="200"/>
      <c r="BQ8" s="25"/>
      <c r="BR8" s="199"/>
      <c r="BS8" s="201"/>
      <c r="BT8" s="200"/>
      <c r="BU8" s="199"/>
      <c r="BV8" s="200"/>
      <c r="BW8" s="199"/>
      <c r="BX8" s="14"/>
      <c r="BY8" s="26"/>
      <c r="BZ8" s="3"/>
      <c r="CA8" s="13"/>
      <c r="CB8" s="15"/>
      <c r="CD8" s="24"/>
      <c r="CE8" s="26"/>
      <c r="CF8" s="200"/>
      <c r="CG8" s="25"/>
      <c r="CH8" s="199"/>
      <c r="CI8" s="201"/>
      <c r="CJ8" s="200"/>
      <c r="CK8" s="199"/>
      <c r="CL8" s="200"/>
      <c r="CM8" s="199"/>
      <c r="CN8" s="14"/>
      <c r="CO8" s="26"/>
      <c r="CP8" s="3"/>
      <c r="CQ8" s="13"/>
      <c r="CR8" s="15"/>
    </row>
    <row r="9" spans="2:96" s="4" customFormat="1" ht="13.8" thickBot="1">
      <c r="B9" s="27"/>
      <c r="C9" s="28"/>
      <c r="D9" s="29"/>
      <c r="E9" s="29"/>
      <c r="F9" s="29"/>
      <c r="G9" s="29"/>
      <c r="H9" s="29"/>
      <c r="I9" s="29"/>
      <c r="J9" s="29"/>
      <c r="K9" s="29"/>
      <c r="L9" s="29"/>
      <c r="M9" s="30"/>
      <c r="N9" s="28"/>
      <c r="O9" s="16"/>
      <c r="P9" s="17"/>
      <c r="R9" s="27"/>
      <c r="S9" s="28"/>
      <c r="T9" s="29"/>
      <c r="U9" s="29"/>
      <c r="V9" s="29"/>
      <c r="W9" s="29"/>
      <c r="X9" s="29"/>
      <c r="Y9" s="29"/>
      <c r="Z9" s="29"/>
      <c r="AA9" s="29"/>
      <c r="AB9" s="29"/>
      <c r="AC9" s="30"/>
      <c r="AD9" s="28"/>
      <c r="AE9" s="16"/>
      <c r="AF9" s="17"/>
      <c r="AG9" s="1"/>
      <c r="AH9" s="24">
        <v>1</v>
      </c>
      <c r="AI9" s="3" t="s">
        <v>352</v>
      </c>
      <c r="AJ9" s="25">
        <v>5</v>
      </c>
      <c r="AK9" s="25">
        <v>4</v>
      </c>
      <c r="AL9" s="25">
        <v>4</v>
      </c>
      <c r="AM9" s="25">
        <v>4</v>
      </c>
      <c r="AN9" s="25">
        <v>1</v>
      </c>
      <c r="AO9" s="25">
        <v>4</v>
      </c>
      <c r="AP9" s="25">
        <v>3</v>
      </c>
      <c r="AQ9" s="25">
        <v>8</v>
      </c>
      <c r="AR9" s="25" t="s">
        <v>36</v>
      </c>
      <c r="AS9" s="199" t="s">
        <v>237</v>
      </c>
      <c r="AT9" s="25"/>
      <c r="AU9" s="60" t="s">
        <v>376</v>
      </c>
      <c r="AV9" s="15"/>
      <c r="AW9" s="1"/>
      <c r="AX9" s="18" t="s">
        <v>3</v>
      </c>
      <c r="AY9" s="31" t="s">
        <v>21</v>
      </c>
      <c r="AZ9" s="231" t="s">
        <v>22</v>
      </c>
      <c r="BA9" s="232"/>
      <c r="BB9" s="233"/>
      <c r="BC9" s="231" t="s">
        <v>23</v>
      </c>
      <c r="BD9" s="233"/>
      <c r="BE9" s="231" t="s">
        <v>24</v>
      </c>
      <c r="BF9" s="233"/>
      <c r="BG9" s="231" t="s">
        <v>25</v>
      </c>
      <c r="BH9" s="233"/>
      <c r="BI9" s="21" t="s">
        <v>14</v>
      </c>
      <c r="BJ9" s="19" t="s">
        <v>15</v>
      </c>
      <c r="BK9" s="32" t="s">
        <v>16</v>
      </c>
      <c r="BL9" s="33"/>
      <c r="BM9" s="1"/>
      <c r="BN9" s="18" t="s">
        <v>3</v>
      </c>
      <c r="BO9" s="31" t="s">
        <v>21</v>
      </c>
      <c r="BP9" s="231" t="s">
        <v>22</v>
      </c>
      <c r="BQ9" s="232"/>
      <c r="BR9" s="233"/>
      <c r="BS9" s="231" t="s">
        <v>23</v>
      </c>
      <c r="BT9" s="233"/>
      <c r="BU9" s="231" t="s">
        <v>24</v>
      </c>
      <c r="BV9" s="233"/>
      <c r="BW9" s="231" t="s">
        <v>25</v>
      </c>
      <c r="BX9" s="233"/>
      <c r="BY9" s="21" t="s">
        <v>14</v>
      </c>
      <c r="BZ9" s="19" t="s">
        <v>15</v>
      </c>
      <c r="CA9" s="32" t="s">
        <v>16</v>
      </c>
      <c r="CB9" s="33"/>
      <c r="CD9" s="18" t="s">
        <v>3</v>
      </c>
      <c r="CE9" s="31" t="s">
        <v>21</v>
      </c>
      <c r="CF9" s="231" t="s">
        <v>22</v>
      </c>
      <c r="CG9" s="232"/>
      <c r="CH9" s="233"/>
      <c r="CI9" s="231" t="s">
        <v>23</v>
      </c>
      <c r="CJ9" s="233"/>
      <c r="CK9" s="231" t="s">
        <v>24</v>
      </c>
      <c r="CL9" s="233"/>
      <c r="CM9" s="231" t="s">
        <v>25</v>
      </c>
      <c r="CN9" s="233"/>
      <c r="CO9" s="21" t="s">
        <v>14</v>
      </c>
      <c r="CP9" s="19" t="s">
        <v>15</v>
      </c>
      <c r="CQ9" s="32" t="s">
        <v>16</v>
      </c>
      <c r="CR9" s="33"/>
    </row>
    <row r="10" spans="2:96" s="4" customFormat="1" ht="13.8" thickBot="1">
      <c r="B10" s="18" t="s">
        <v>3</v>
      </c>
      <c r="C10" s="31" t="s">
        <v>21</v>
      </c>
      <c r="D10" s="231" t="s">
        <v>22</v>
      </c>
      <c r="E10" s="232"/>
      <c r="F10" s="233"/>
      <c r="G10" s="231" t="s">
        <v>23</v>
      </c>
      <c r="H10" s="233"/>
      <c r="I10" s="231" t="s">
        <v>24</v>
      </c>
      <c r="J10" s="233"/>
      <c r="K10" s="231" t="s">
        <v>25</v>
      </c>
      <c r="L10" s="233"/>
      <c r="M10" s="21" t="s">
        <v>14</v>
      </c>
      <c r="N10" s="19" t="s">
        <v>15</v>
      </c>
      <c r="O10" s="32" t="s">
        <v>16</v>
      </c>
      <c r="P10" s="33"/>
      <c r="R10" s="18" t="s">
        <v>3</v>
      </c>
      <c r="S10" s="31" t="s">
        <v>21</v>
      </c>
      <c r="T10" s="231" t="s">
        <v>22</v>
      </c>
      <c r="U10" s="232"/>
      <c r="V10" s="233"/>
      <c r="W10" s="231" t="s">
        <v>23</v>
      </c>
      <c r="X10" s="233"/>
      <c r="Y10" s="231" t="s">
        <v>24</v>
      </c>
      <c r="Z10" s="233"/>
      <c r="AA10" s="231" t="s">
        <v>25</v>
      </c>
      <c r="AB10" s="233"/>
      <c r="AC10" s="21" t="s">
        <v>14</v>
      </c>
      <c r="AD10" s="19" t="s">
        <v>15</v>
      </c>
      <c r="AE10" s="32" t="s">
        <v>16</v>
      </c>
      <c r="AF10" s="33"/>
      <c r="AG10" s="1"/>
      <c r="AH10" s="27"/>
      <c r="AI10" s="28"/>
      <c r="AJ10" s="29"/>
      <c r="AK10" s="29"/>
      <c r="AL10" s="29"/>
      <c r="AM10" s="29"/>
      <c r="AN10" s="29"/>
      <c r="AO10" s="29"/>
      <c r="AP10" s="29"/>
      <c r="AQ10" s="29"/>
      <c r="AR10" s="29"/>
      <c r="AS10" s="30"/>
      <c r="AT10" s="3"/>
      <c r="AU10" s="16"/>
      <c r="AV10" s="17"/>
      <c r="AW10" s="1"/>
      <c r="AX10" s="24"/>
      <c r="AY10" s="3" t="s">
        <v>316</v>
      </c>
      <c r="AZ10" s="264" t="s">
        <v>553</v>
      </c>
      <c r="BA10" s="265"/>
      <c r="BB10" s="266"/>
      <c r="BC10" s="264">
        <v>10</v>
      </c>
      <c r="BD10" s="266"/>
      <c r="BE10" s="264">
        <v>2</v>
      </c>
      <c r="BF10" s="266"/>
      <c r="BG10" s="264" t="s">
        <v>221</v>
      </c>
      <c r="BH10" s="266"/>
      <c r="BI10" s="26"/>
      <c r="BJ10" s="3"/>
      <c r="BK10" s="13" t="s">
        <v>210</v>
      </c>
      <c r="BL10" s="15"/>
      <c r="BM10" s="1"/>
      <c r="BN10" s="24">
        <v>1</v>
      </c>
      <c r="BO10" s="34" t="s">
        <v>258</v>
      </c>
      <c r="BP10" s="229" t="s">
        <v>196</v>
      </c>
      <c r="BQ10" s="237"/>
      <c r="BR10" s="230"/>
      <c r="BS10" s="229">
        <v>9</v>
      </c>
      <c r="BT10" s="230"/>
      <c r="BU10" s="229">
        <v>2</v>
      </c>
      <c r="BV10" s="230"/>
      <c r="BW10" s="229" t="s">
        <v>197</v>
      </c>
      <c r="BX10" s="230"/>
      <c r="BY10" s="26">
        <v>50</v>
      </c>
      <c r="BZ10" s="3">
        <f t="shared" ref="BZ10" si="0">BN10*BY10</f>
        <v>50</v>
      </c>
      <c r="CA10" s="13" t="s">
        <v>259</v>
      </c>
      <c r="CB10" s="15"/>
      <c r="CD10" s="24"/>
      <c r="CE10" s="3" t="s">
        <v>218</v>
      </c>
      <c r="CF10" s="226" t="s">
        <v>219</v>
      </c>
      <c r="CG10" s="227"/>
      <c r="CH10" s="228"/>
      <c r="CI10" s="226" t="s">
        <v>220</v>
      </c>
      <c r="CJ10" s="228"/>
      <c r="CK10" s="226">
        <v>2</v>
      </c>
      <c r="CL10" s="228"/>
      <c r="CM10" s="226" t="s">
        <v>221</v>
      </c>
      <c r="CN10" s="228"/>
      <c r="CO10" s="26"/>
      <c r="CP10" s="3">
        <f>CD10*CO10</f>
        <v>0</v>
      </c>
      <c r="CQ10" s="13" t="s">
        <v>222</v>
      </c>
      <c r="CR10" s="15"/>
    </row>
    <row r="11" spans="2:96" s="4" customFormat="1" ht="13.8" thickBot="1">
      <c r="B11" s="24">
        <v>1</v>
      </c>
      <c r="C11" s="3" t="s">
        <v>176</v>
      </c>
      <c r="D11" s="226" t="s">
        <v>285</v>
      </c>
      <c r="E11" s="227"/>
      <c r="F11" s="228"/>
      <c r="G11" s="226" t="s">
        <v>33</v>
      </c>
      <c r="H11" s="228"/>
      <c r="I11" s="229" t="s">
        <v>571</v>
      </c>
      <c r="J11" s="230"/>
      <c r="K11" s="226" t="s">
        <v>31</v>
      </c>
      <c r="L11" s="228"/>
      <c r="M11" s="26"/>
      <c r="N11" s="3"/>
      <c r="O11" s="13" t="s">
        <v>572</v>
      </c>
      <c r="P11" s="15"/>
      <c r="R11" s="24">
        <v>4</v>
      </c>
      <c r="S11" s="3" t="s">
        <v>261</v>
      </c>
      <c r="T11" s="226" t="s">
        <v>180</v>
      </c>
      <c r="U11" s="227"/>
      <c r="V11" s="228"/>
      <c r="W11" s="226">
        <v>4</v>
      </c>
      <c r="X11" s="228"/>
      <c r="Y11" s="226">
        <v>5</v>
      </c>
      <c r="Z11" s="228"/>
      <c r="AA11" s="226" t="s">
        <v>181</v>
      </c>
      <c r="AB11" s="228"/>
      <c r="AC11" s="26"/>
      <c r="AD11" s="3"/>
      <c r="AE11" s="13" t="s">
        <v>259</v>
      </c>
      <c r="AF11" s="15"/>
      <c r="AG11" s="1"/>
      <c r="AH11" s="18" t="s">
        <v>3</v>
      </c>
      <c r="AI11" s="31" t="s">
        <v>21</v>
      </c>
      <c r="AJ11" s="231" t="s">
        <v>22</v>
      </c>
      <c r="AK11" s="232"/>
      <c r="AL11" s="233"/>
      <c r="AM11" s="231" t="s">
        <v>23</v>
      </c>
      <c r="AN11" s="233"/>
      <c r="AO11" s="231" t="s">
        <v>24</v>
      </c>
      <c r="AP11" s="233"/>
      <c r="AQ11" s="231" t="s">
        <v>25</v>
      </c>
      <c r="AR11" s="233"/>
      <c r="AS11" s="21" t="s">
        <v>14</v>
      </c>
      <c r="AT11" s="19" t="s">
        <v>15</v>
      </c>
      <c r="AU11" s="32" t="s">
        <v>16</v>
      </c>
      <c r="AV11" s="33"/>
      <c r="AW11" s="1"/>
      <c r="AX11" s="24"/>
      <c r="AY11" s="3"/>
      <c r="AZ11" s="234"/>
      <c r="BA11" s="235"/>
      <c r="BB11" s="236"/>
      <c r="BC11" s="229"/>
      <c r="BD11" s="230"/>
      <c r="BE11" s="229"/>
      <c r="BF11" s="230"/>
      <c r="BG11" s="229"/>
      <c r="BH11" s="230"/>
      <c r="BI11" s="26"/>
      <c r="BJ11" s="3"/>
      <c r="BK11" s="13"/>
      <c r="BL11" s="15"/>
      <c r="BM11" s="1"/>
      <c r="BN11" s="24"/>
      <c r="BO11" s="34" t="s">
        <v>260</v>
      </c>
      <c r="BP11" s="229" t="s">
        <v>194</v>
      </c>
      <c r="BQ11" s="237"/>
      <c r="BR11" s="230"/>
      <c r="BS11" s="229">
        <v>5</v>
      </c>
      <c r="BT11" s="230"/>
      <c r="BU11" s="229">
        <v>4</v>
      </c>
      <c r="BV11" s="230"/>
      <c r="BW11" s="229" t="s">
        <v>195</v>
      </c>
      <c r="BX11" s="230"/>
      <c r="BY11" s="26"/>
      <c r="BZ11" s="3"/>
      <c r="CA11" s="13" t="s">
        <v>259</v>
      </c>
      <c r="CB11" s="15"/>
      <c r="CD11" s="24"/>
      <c r="CE11" s="3" t="s">
        <v>223</v>
      </c>
      <c r="CF11" s="229" t="s">
        <v>194</v>
      </c>
      <c r="CG11" s="237"/>
      <c r="CH11" s="230"/>
      <c r="CI11" s="229">
        <v>5</v>
      </c>
      <c r="CJ11" s="230"/>
      <c r="CK11" s="229">
        <v>4</v>
      </c>
      <c r="CL11" s="230"/>
      <c r="CM11" s="229" t="s">
        <v>195</v>
      </c>
      <c r="CN11" s="230"/>
      <c r="CO11" s="26"/>
      <c r="CP11" s="3">
        <f>CD11*CO11</f>
        <v>0</v>
      </c>
      <c r="CQ11" s="13"/>
      <c r="CR11" s="15"/>
    </row>
    <row r="12" spans="2:96" s="4" customFormat="1" ht="13.8" thickBot="1">
      <c r="B12" s="24">
        <v>1</v>
      </c>
      <c r="C12" s="3" t="s">
        <v>284</v>
      </c>
      <c r="D12" s="229" t="s">
        <v>34</v>
      </c>
      <c r="E12" s="237"/>
      <c r="F12" s="230"/>
      <c r="G12" s="229">
        <v>7</v>
      </c>
      <c r="H12" s="230"/>
      <c r="I12" s="229">
        <v>2</v>
      </c>
      <c r="J12" s="230"/>
      <c r="K12" s="229" t="s">
        <v>35</v>
      </c>
      <c r="L12" s="230"/>
      <c r="M12" s="26">
        <v>15</v>
      </c>
      <c r="N12" s="3">
        <v>15</v>
      </c>
      <c r="O12" s="13" t="s">
        <v>212</v>
      </c>
      <c r="P12" s="15"/>
      <c r="R12" s="24">
        <v>1</v>
      </c>
      <c r="S12" s="3" t="s">
        <v>262</v>
      </c>
      <c r="T12" s="229" t="s">
        <v>31</v>
      </c>
      <c r="U12" s="237"/>
      <c r="V12" s="230"/>
      <c r="W12" s="229" t="s">
        <v>33</v>
      </c>
      <c r="X12" s="230"/>
      <c r="Y12" s="229" t="s">
        <v>32</v>
      </c>
      <c r="Z12" s="230"/>
      <c r="AA12" s="229" t="s">
        <v>31</v>
      </c>
      <c r="AB12" s="230"/>
      <c r="AC12" s="26"/>
      <c r="AD12" s="3"/>
      <c r="AE12" s="13" t="s">
        <v>211</v>
      </c>
      <c r="AF12" s="15"/>
      <c r="AG12" s="1"/>
      <c r="AH12" s="24"/>
      <c r="AI12" s="3" t="s">
        <v>37</v>
      </c>
      <c r="AJ12" s="226" t="s">
        <v>34</v>
      </c>
      <c r="AK12" s="227"/>
      <c r="AL12" s="228"/>
      <c r="AM12" s="226">
        <v>4</v>
      </c>
      <c r="AN12" s="228"/>
      <c r="AO12" s="226">
        <v>5</v>
      </c>
      <c r="AP12" s="228"/>
      <c r="AQ12" s="226" t="s">
        <v>35</v>
      </c>
      <c r="AR12" s="228"/>
      <c r="AS12" s="26"/>
      <c r="AT12" s="3"/>
      <c r="AU12" s="13"/>
      <c r="AV12" s="15"/>
      <c r="AW12" s="1"/>
      <c r="AX12" s="18" t="s">
        <v>3</v>
      </c>
      <c r="AY12" s="35" t="s">
        <v>27</v>
      </c>
      <c r="AZ12" s="35" t="s">
        <v>26</v>
      </c>
      <c r="BA12" s="32"/>
      <c r="BB12" s="202"/>
      <c r="BC12" s="32"/>
      <c r="BD12" s="202"/>
      <c r="BE12" s="32"/>
      <c r="BF12" s="202"/>
      <c r="BG12" s="32"/>
      <c r="BH12" s="36"/>
      <c r="BI12" s="22" t="s">
        <v>14</v>
      </c>
      <c r="BJ12" s="19" t="s">
        <v>15</v>
      </c>
      <c r="BK12" s="32" t="s">
        <v>16</v>
      </c>
      <c r="BL12" s="33"/>
      <c r="BM12" s="1"/>
      <c r="BN12" s="24"/>
      <c r="BO12" s="3"/>
      <c r="BP12" s="234"/>
      <c r="BQ12" s="235"/>
      <c r="BR12" s="236"/>
      <c r="BS12" s="229"/>
      <c r="BT12" s="230"/>
      <c r="BU12" s="229"/>
      <c r="BV12" s="230"/>
      <c r="BW12" s="229"/>
      <c r="BX12" s="230"/>
      <c r="BY12" s="26"/>
      <c r="BZ12" s="3"/>
      <c r="CA12" s="13"/>
      <c r="CB12" s="15"/>
      <c r="CD12" s="24">
        <v>1</v>
      </c>
      <c r="CE12" s="34" t="s">
        <v>224</v>
      </c>
      <c r="CF12" s="229" t="s">
        <v>194</v>
      </c>
      <c r="CG12" s="237"/>
      <c r="CH12" s="230"/>
      <c r="CI12" s="229">
        <v>5</v>
      </c>
      <c r="CJ12" s="230"/>
      <c r="CK12" s="229">
        <v>4</v>
      </c>
      <c r="CL12" s="230"/>
      <c r="CM12" s="229" t="s">
        <v>195</v>
      </c>
      <c r="CN12" s="230"/>
      <c r="CO12" s="26">
        <v>25</v>
      </c>
      <c r="CP12" s="3">
        <f>CD12*CO12</f>
        <v>25</v>
      </c>
      <c r="CQ12" s="13"/>
      <c r="CR12" s="15"/>
    </row>
    <row r="13" spans="2:96" s="4" customFormat="1" ht="13.5" customHeight="1" thickBot="1">
      <c r="B13" s="24"/>
      <c r="C13" s="3"/>
      <c r="D13" s="234"/>
      <c r="E13" s="235"/>
      <c r="F13" s="236"/>
      <c r="G13" s="229"/>
      <c r="H13" s="230"/>
      <c r="I13" s="229"/>
      <c r="J13" s="230"/>
      <c r="K13" s="229"/>
      <c r="L13" s="230"/>
      <c r="M13" s="26"/>
      <c r="N13" s="3"/>
      <c r="O13" s="13"/>
      <c r="P13" s="15"/>
      <c r="R13" s="24">
        <v>1</v>
      </c>
      <c r="S13" s="3" t="s">
        <v>39</v>
      </c>
      <c r="T13" s="229" t="s">
        <v>31</v>
      </c>
      <c r="U13" s="237"/>
      <c r="V13" s="230"/>
      <c r="W13" s="229" t="s">
        <v>189</v>
      </c>
      <c r="X13" s="230"/>
      <c r="Y13" s="229" t="s">
        <v>32</v>
      </c>
      <c r="Z13" s="230"/>
      <c r="AA13" s="229" t="s">
        <v>31</v>
      </c>
      <c r="AB13" s="230"/>
      <c r="AC13" s="26">
        <v>10</v>
      </c>
      <c r="AD13" s="3">
        <f>R13*AC13</f>
        <v>10</v>
      </c>
      <c r="AE13" s="13" t="s">
        <v>190</v>
      </c>
      <c r="AF13" s="15"/>
      <c r="AG13" s="1"/>
      <c r="AH13" s="24"/>
      <c r="AI13" s="3" t="s">
        <v>38</v>
      </c>
      <c r="AJ13" s="229" t="s">
        <v>180</v>
      </c>
      <c r="AK13" s="237"/>
      <c r="AL13" s="230"/>
      <c r="AM13" s="229">
        <v>4</v>
      </c>
      <c r="AN13" s="230"/>
      <c r="AO13" s="229">
        <v>5</v>
      </c>
      <c r="AP13" s="230"/>
      <c r="AQ13" s="229" t="s">
        <v>181</v>
      </c>
      <c r="AR13" s="230"/>
      <c r="AS13" s="26"/>
      <c r="AT13" s="3"/>
      <c r="AU13" s="13"/>
      <c r="AV13" s="15"/>
      <c r="AW13" s="1"/>
      <c r="AX13" s="24"/>
      <c r="AY13" s="26" t="s">
        <v>202</v>
      </c>
      <c r="AZ13" s="85"/>
      <c r="BA13" s="86"/>
      <c r="BB13" s="86"/>
      <c r="BC13" s="86"/>
      <c r="BD13" s="86"/>
      <c r="BE13" s="86"/>
      <c r="BF13" s="86"/>
      <c r="BG13" s="86"/>
      <c r="BH13" s="87"/>
      <c r="BI13" s="13"/>
      <c r="BJ13" s="3"/>
      <c r="BK13" s="13"/>
      <c r="BL13" s="15"/>
      <c r="BM13" s="1"/>
      <c r="BN13" s="18" t="s">
        <v>3</v>
      </c>
      <c r="BO13" s="35" t="s">
        <v>27</v>
      </c>
      <c r="BP13" s="35" t="s">
        <v>26</v>
      </c>
      <c r="BQ13" s="32"/>
      <c r="BR13" s="202"/>
      <c r="BS13" s="32"/>
      <c r="BT13" s="202"/>
      <c r="BU13" s="32"/>
      <c r="BV13" s="202"/>
      <c r="BW13" s="32"/>
      <c r="BX13" s="36"/>
      <c r="BY13" s="22" t="s">
        <v>14</v>
      </c>
      <c r="BZ13" s="19" t="s">
        <v>15</v>
      </c>
      <c r="CA13" s="32" t="s">
        <v>16</v>
      </c>
      <c r="CB13" s="33"/>
      <c r="CD13" s="24"/>
      <c r="CE13" s="3"/>
      <c r="CF13" s="234"/>
      <c r="CG13" s="235"/>
      <c r="CH13" s="236"/>
      <c r="CI13" s="229"/>
      <c r="CJ13" s="230"/>
      <c r="CK13" s="229"/>
      <c r="CL13" s="230"/>
      <c r="CM13" s="229"/>
      <c r="CN13" s="230"/>
      <c r="CO13" s="26"/>
      <c r="CP13" s="3"/>
      <c r="CQ13" s="13"/>
      <c r="CR13" s="15"/>
    </row>
    <row r="14" spans="2:96" s="4" customFormat="1">
      <c r="B14" s="18" t="s">
        <v>3</v>
      </c>
      <c r="C14" s="35" t="s">
        <v>27</v>
      </c>
      <c r="D14" s="35" t="s">
        <v>26</v>
      </c>
      <c r="E14" s="32"/>
      <c r="F14" s="213"/>
      <c r="G14" s="32"/>
      <c r="H14" s="213"/>
      <c r="I14" s="32"/>
      <c r="J14" s="213"/>
      <c r="K14" s="32"/>
      <c r="L14" s="36"/>
      <c r="M14" s="22" t="s">
        <v>14</v>
      </c>
      <c r="N14" s="19" t="s">
        <v>15</v>
      </c>
      <c r="O14" s="32" t="s">
        <v>16</v>
      </c>
      <c r="P14" s="33"/>
      <c r="R14" s="24">
        <v>3</v>
      </c>
      <c r="S14" s="3" t="s">
        <v>255</v>
      </c>
      <c r="T14" s="229" t="s">
        <v>31</v>
      </c>
      <c r="U14" s="237"/>
      <c r="V14" s="230"/>
      <c r="W14" s="229" t="s">
        <v>189</v>
      </c>
      <c r="X14" s="230"/>
      <c r="Y14" s="229" t="s">
        <v>32</v>
      </c>
      <c r="Z14" s="230"/>
      <c r="AA14" s="229" t="s">
        <v>31</v>
      </c>
      <c r="AB14" s="230"/>
      <c r="AC14" s="26">
        <v>15</v>
      </c>
      <c r="AD14" s="3">
        <f>R14*AC14</f>
        <v>45</v>
      </c>
      <c r="AE14" s="13" t="s">
        <v>256</v>
      </c>
      <c r="AF14" s="15"/>
      <c r="AG14" s="1"/>
      <c r="AH14" s="24"/>
      <c r="AI14" s="157" t="s">
        <v>561</v>
      </c>
      <c r="AJ14" s="229" t="s">
        <v>180</v>
      </c>
      <c r="AK14" s="237"/>
      <c r="AL14" s="230"/>
      <c r="AM14" s="229">
        <v>4</v>
      </c>
      <c r="AN14" s="230"/>
      <c r="AO14" s="229">
        <v>5</v>
      </c>
      <c r="AP14" s="230"/>
      <c r="AQ14" s="229" t="s">
        <v>181</v>
      </c>
      <c r="AR14" s="230"/>
      <c r="AS14" s="26"/>
      <c r="AT14" s="3"/>
      <c r="AU14" s="13" t="s">
        <v>562</v>
      </c>
      <c r="AV14" s="15"/>
      <c r="AW14" s="1"/>
      <c r="AX14" s="24"/>
      <c r="AY14" s="26" t="s">
        <v>183</v>
      </c>
      <c r="AZ14" s="88"/>
      <c r="BA14" s="86"/>
      <c r="BB14" s="86"/>
      <c r="BC14" s="86"/>
      <c r="BD14" s="86"/>
      <c r="BE14" s="86"/>
      <c r="BF14" s="86"/>
      <c r="BG14" s="86"/>
      <c r="BH14" s="87"/>
      <c r="BI14" s="13"/>
      <c r="BJ14" s="3"/>
      <c r="BK14" s="13"/>
      <c r="BL14" s="15"/>
      <c r="BM14" s="1"/>
      <c r="BN14" s="24"/>
      <c r="BO14" s="83" t="s">
        <v>132</v>
      </c>
      <c r="BP14" s="238" t="s">
        <v>257</v>
      </c>
      <c r="BQ14" s="239"/>
      <c r="BR14" s="239"/>
      <c r="BS14" s="239"/>
      <c r="BT14" s="239"/>
      <c r="BU14" s="239"/>
      <c r="BV14" s="239"/>
      <c r="BW14" s="239"/>
      <c r="BX14" s="240"/>
      <c r="BY14" s="13"/>
      <c r="BZ14" s="3"/>
      <c r="CA14" s="13"/>
      <c r="CB14" s="15"/>
      <c r="CD14" s="18" t="s">
        <v>3</v>
      </c>
      <c r="CE14" s="35" t="s">
        <v>27</v>
      </c>
      <c r="CF14" s="35" t="s">
        <v>26</v>
      </c>
      <c r="CG14" s="32"/>
      <c r="CH14" s="202"/>
      <c r="CI14" s="32"/>
      <c r="CJ14" s="202"/>
      <c r="CK14" s="32"/>
      <c r="CL14" s="202"/>
      <c r="CM14" s="32"/>
      <c r="CN14" s="36"/>
      <c r="CO14" s="22" t="s">
        <v>14</v>
      </c>
      <c r="CP14" s="19" t="s">
        <v>15</v>
      </c>
      <c r="CQ14" s="32" t="s">
        <v>16</v>
      </c>
      <c r="CR14" s="33"/>
    </row>
    <row r="15" spans="2:96" s="4" customFormat="1" ht="13.2" customHeight="1">
      <c r="B15" s="24"/>
      <c r="C15" s="40" t="s">
        <v>186</v>
      </c>
      <c r="D15" s="40" t="s">
        <v>319</v>
      </c>
      <c r="E15" s="41"/>
      <c r="F15" s="41"/>
      <c r="G15" s="41"/>
      <c r="H15" s="41"/>
      <c r="I15" s="41"/>
      <c r="J15" s="41"/>
      <c r="K15" s="41"/>
      <c r="L15" s="42"/>
      <c r="M15" s="13"/>
      <c r="N15" s="3"/>
      <c r="O15" s="13"/>
      <c r="P15" s="15"/>
      <c r="R15" s="24">
        <v>1</v>
      </c>
      <c r="S15" s="3" t="s">
        <v>155</v>
      </c>
      <c r="T15" s="229" t="s">
        <v>180</v>
      </c>
      <c r="U15" s="237"/>
      <c r="V15" s="230"/>
      <c r="W15" s="229">
        <v>6</v>
      </c>
      <c r="X15" s="230"/>
      <c r="Y15" s="229">
        <v>4</v>
      </c>
      <c r="Z15" s="230"/>
      <c r="AA15" s="229" t="s">
        <v>191</v>
      </c>
      <c r="AB15" s="230"/>
      <c r="AC15" s="26">
        <v>25</v>
      </c>
      <c r="AD15" s="3">
        <f>R15*AC15</f>
        <v>25</v>
      </c>
      <c r="AE15" s="13" t="s">
        <v>192</v>
      </c>
      <c r="AF15" s="15"/>
      <c r="AG15" s="1"/>
      <c r="AH15" s="24"/>
      <c r="AI15" s="157" t="s">
        <v>563</v>
      </c>
      <c r="AJ15" s="229" t="s">
        <v>180</v>
      </c>
      <c r="AK15" s="237"/>
      <c r="AL15" s="230"/>
      <c r="AM15" s="229" t="s">
        <v>568</v>
      </c>
      <c r="AN15" s="230"/>
      <c r="AO15" s="229">
        <v>5</v>
      </c>
      <c r="AP15" s="230"/>
      <c r="AQ15" s="229" t="s">
        <v>181</v>
      </c>
      <c r="AR15" s="230"/>
      <c r="AS15" s="26"/>
      <c r="AT15" s="3"/>
      <c r="AU15" s="13" t="s">
        <v>569</v>
      </c>
      <c r="AV15" s="15"/>
      <c r="AW15" s="1"/>
      <c r="AX15" s="24"/>
      <c r="AY15" s="26" t="s">
        <v>231</v>
      </c>
      <c r="AZ15" s="88"/>
      <c r="BA15" s="86"/>
      <c r="BB15" s="86"/>
      <c r="BC15" s="86"/>
      <c r="BD15" s="86"/>
      <c r="BE15" s="86"/>
      <c r="BF15" s="86"/>
      <c r="BG15" s="86"/>
      <c r="BH15" s="87"/>
      <c r="BI15" s="13"/>
      <c r="BJ15" s="3"/>
      <c r="BK15" s="13"/>
      <c r="BL15" s="15"/>
      <c r="BM15" s="1"/>
      <c r="BN15" s="24"/>
      <c r="BO15" s="34" t="s">
        <v>183</v>
      </c>
      <c r="BP15" s="206"/>
      <c r="BQ15" s="207"/>
      <c r="BR15" s="207"/>
      <c r="BS15" s="207"/>
      <c r="BT15" s="207"/>
      <c r="BU15" s="207"/>
      <c r="BV15" s="207"/>
      <c r="BW15" s="207"/>
      <c r="BX15" s="208"/>
      <c r="BY15" s="13"/>
      <c r="BZ15" s="3"/>
      <c r="CA15" s="13"/>
      <c r="CB15" s="15"/>
      <c r="CD15" s="24"/>
      <c r="CE15" s="26" t="s">
        <v>225</v>
      </c>
      <c r="CF15" s="43"/>
      <c r="CG15" s="41"/>
      <c r="CH15" s="41"/>
      <c r="CI15" s="41"/>
      <c r="CJ15" s="41"/>
      <c r="CK15" s="41"/>
      <c r="CL15" s="41"/>
      <c r="CM15" s="41"/>
      <c r="CN15" s="42"/>
      <c r="CO15" s="13"/>
      <c r="CP15" s="3">
        <f>CD15*CO15</f>
        <v>0</v>
      </c>
      <c r="CQ15" s="13"/>
      <c r="CR15" s="15"/>
    </row>
    <row r="16" spans="2:96" s="4" customFormat="1" ht="13.8" thickBot="1">
      <c r="B16" s="24">
        <v>1</v>
      </c>
      <c r="C16" s="26" t="s">
        <v>144</v>
      </c>
      <c r="D16" s="40" t="s">
        <v>172</v>
      </c>
      <c r="E16" s="41"/>
      <c r="F16" s="41"/>
      <c r="G16" s="41"/>
      <c r="H16" s="41"/>
      <c r="I16" s="41"/>
      <c r="J16" s="41"/>
      <c r="K16" s="41"/>
      <c r="L16" s="42"/>
      <c r="M16" s="13">
        <v>15</v>
      </c>
      <c r="N16" s="3">
        <f t="shared" ref="N16" si="1">B16*M16</f>
        <v>15</v>
      </c>
      <c r="O16" s="13"/>
      <c r="P16" s="15"/>
      <c r="R16" s="24"/>
      <c r="S16" s="3"/>
      <c r="T16" s="234"/>
      <c r="U16" s="235"/>
      <c r="V16" s="236"/>
      <c r="W16" s="229"/>
      <c r="X16" s="230"/>
      <c r="Y16" s="229"/>
      <c r="Z16" s="230"/>
      <c r="AA16" s="229"/>
      <c r="AB16" s="230"/>
      <c r="AC16" s="26"/>
      <c r="AD16" s="3"/>
      <c r="AE16" s="13"/>
      <c r="AF16" s="15"/>
      <c r="AG16" s="1"/>
      <c r="AH16" s="24"/>
      <c r="AI16" s="157" t="s">
        <v>564</v>
      </c>
      <c r="AJ16" s="229" t="s">
        <v>565</v>
      </c>
      <c r="AK16" s="237"/>
      <c r="AL16" s="230"/>
      <c r="AM16" s="229">
        <v>4</v>
      </c>
      <c r="AN16" s="230"/>
      <c r="AO16" s="229">
        <v>4</v>
      </c>
      <c r="AP16" s="230"/>
      <c r="AQ16" s="229" t="s">
        <v>181</v>
      </c>
      <c r="AR16" s="230"/>
      <c r="AS16" s="26"/>
      <c r="AT16" s="3"/>
      <c r="AU16" s="13"/>
      <c r="AV16" s="15"/>
      <c r="AW16" s="1"/>
      <c r="AX16" s="24">
        <v>1</v>
      </c>
      <c r="AY16" s="26" t="s">
        <v>317</v>
      </c>
      <c r="AZ16" s="40" t="s">
        <v>554</v>
      </c>
      <c r="BA16" s="41"/>
      <c r="BB16" s="41"/>
      <c r="BC16" s="41"/>
      <c r="BD16" s="41"/>
      <c r="BE16" s="41"/>
      <c r="BF16" s="41"/>
      <c r="BG16" s="41"/>
      <c r="BH16" s="42"/>
      <c r="BI16" s="13">
        <v>10</v>
      </c>
      <c r="BJ16" s="3">
        <f>AX16*BI16</f>
        <v>10</v>
      </c>
      <c r="BK16" s="13"/>
      <c r="BL16" s="15"/>
      <c r="BM16" s="1"/>
      <c r="BN16" s="24">
        <v>1</v>
      </c>
      <c r="BO16" s="34" t="s">
        <v>202</v>
      </c>
      <c r="BP16" s="206"/>
      <c r="BQ16" s="207"/>
      <c r="BR16" s="207"/>
      <c r="BS16" s="207"/>
      <c r="BT16" s="207"/>
      <c r="BU16" s="207"/>
      <c r="BV16" s="207"/>
      <c r="BW16" s="207"/>
      <c r="BX16" s="208"/>
      <c r="BY16" s="13">
        <v>1</v>
      </c>
      <c r="BZ16" s="3">
        <f>BY16*BN16</f>
        <v>1</v>
      </c>
      <c r="CA16" s="13"/>
      <c r="CB16" s="15"/>
      <c r="CD16" s="24"/>
      <c r="CE16" s="26" t="s">
        <v>202</v>
      </c>
      <c r="CF16" s="43"/>
      <c r="CG16" s="41"/>
      <c r="CH16" s="41"/>
      <c r="CI16" s="41"/>
      <c r="CJ16" s="41"/>
      <c r="CK16" s="41"/>
      <c r="CL16" s="41"/>
      <c r="CM16" s="41"/>
      <c r="CN16" s="42"/>
      <c r="CO16" s="13"/>
      <c r="CP16" s="3"/>
      <c r="CQ16" s="13"/>
      <c r="CR16" s="15"/>
    </row>
    <row r="17" spans="2:96" s="4" customFormat="1" ht="13.5" customHeight="1" thickBot="1">
      <c r="B17" s="24"/>
      <c r="C17" s="26" t="s">
        <v>146</v>
      </c>
      <c r="D17" s="40" t="s">
        <v>576</v>
      </c>
      <c r="E17" s="41"/>
      <c r="F17" s="41"/>
      <c r="G17" s="41"/>
      <c r="H17" s="41"/>
      <c r="I17" s="41"/>
      <c r="J17" s="41"/>
      <c r="K17" s="41"/>
      <c r="L17" s="42"/>
      <c r="M17" s="13"/>
      <c r="N17" s="3"/>
      <c r="O17" s="13"/>
      <c r="P17" s="15"/>
      <c r="R17" s="18" t="s">
        <v>3</v>
      </c>
      <c r="S17" s="35" t="s">
        <v>27</v>
      </c>
      <c r="T17" s="35" t="s">
        <v>26</v>
      </c>
      <c r="U17" s="32"/>
      <c r="V17" s="202"/>
      <c r="W17" s="32"/>
      <c r="X17" s="202"/>
      <c r="Y17" s="32"/>
      <c r="Z17" s="202"/>
      <c r="AA17" s="32"/>
      <c r="AB17" s="36"/>
      <c r="AC17" s="22" t="s">
        <v>14</v>
      </c>
      <c r="AD17" s="19" t="s">
        <v>15</v>
      </c>
      <c r="AE17" s="32" t="s">
        <v>16</v>
      </c>
      <c r="AF17" s="33"/>
      <c r="AG17" s="1"/>
      <c r="AH17" s="24"/>
      <c r="AI17" s="157" t="s">
        <v>566</v>
      </c>
      <c r="AJ17" s="229" t="s">
        <v>567</v>
      </c>
      <c r="AK17" s="237"/>
      <c r="AL17" s="230"/>
      <c r="AM17" s="229">
        <v>4</v>
      </c>
      <c r="AN17" s="230"/>
      <c r="AO17" s="229">
        <v>3</v>
      </c>
      <c r="AP17" s="230"/>
      <c r="AQ17" s="229" t="s">
        <v>181</v>
      </c>
      <c r="AR17" s="230"/>
      <c r="AS17" s="26"/>
      <c r="AT17" s="3"/>
      <c r="AU17" s="13" t="s">
        <v>212</v>
      </c>
      <c r="AV17" s="15"/>
      <c r="AW17" s="1"/>
      <c r="AX17" s="27"/>
      <c r="AY17" s="30"/>
      <c r="AZ17" s="37"/>
      <c r="BA17" s="38"/>
      <c r="BB17" s="38"/>
      <c r="BC17" s="38"/>
      <c r="BD17" s="38"/>
      <c r="BE17" s="38"/>
      <c r="BF17" s="38"/>
      <c r="BG17" s="38"/>
      <c r="BH17" s="39"/>
      <c r="BI17" s="16"/>
      <c r="BJ17" s="28"/>
      <c r="BK17" s="16"/>
      <c r="BL17" s="17"/>
      <c r="BM17" s="1"/>
      <c r="BN17" s="24"/>
      <c r="BO17" s="34" t="s">
        <v>198</v>
      </c>
      <c r="BP17" s="238" t="s">
        <v>201</v>
      </c>
      <c r="BQ17" s="239"/>
      <c r="BR17" s="239"/>
      <c r="BS17" s="239"/>
      <c r="BT17" s="239"/>
      <c r="BU17" s="239"/>
      <c r="BV17" s="239"/>
      <c r="BW17" s="239"/>
      <c r="BX17" s="240"/>
      <c r="BY17" s="13"/>
      <c r="BZ17" s="3"/>
      <c r="CA17" s="13"/>
      <c r="CB17" s="15"/>
      <c r="CD17" s="24"/>
      <c r="CE17" s="26" t="s">
        <v>183</v>
      </c>
      <c r="CF17" s="43"/>
      <c r="CG17" s="41"/>
      <c r="CH17" s="41"/>
      <c r="CI17" s="41"/>
      <c r="CJ17" s="41"/>
      <c r="CK17" s="41"/>
      <c r="CL17" s="41"/>
      <c r="CM17" s="41"/>
      <c r="CN17" s="42"/>
      <c r="CO17" s="13"/>
      <c r="CP17" s="3"/>
      <c r="CQ17" s="13"/>
      <c r="CR17" s="15"/>
    </row>
    <row r="18" spans="2:96" s="4" customFormat="1">
      <c r="B18" s="24"/>
      <c r="C18" s="26" t="s">
        <v>137</v>
      </c>
      <c r="D18" s="238" t="s">
        <v>543</v>
      </c>
      <c r="E18" s="239"/>
      <c r="F18" s="239"/>
      <c r="G18" s="239"/>
      <c r="H18" s="239"/>
      <c r="I18" s="239"/>
      <c r="J18" s="239"/>
      <c r="K18" s="239"/>
      <c r="L18" s="240"/>
      <c r="M18" s="13"/>
      <c r="N18" s="3"/>
      <c r="O18" s="13"/>
      <c r="P18" s="15"/>
      <c r="R18" s="24"/>
      <c r="S18" s="40" t="s">
        <v>186</v>
      </c>
      <c r="T18" s="40" t="s">
        <v>319</v>
      </c>
      <c r="U18" s="41"/>
      <c r="V18" s="41"/>
      <c r="W18" s="41"/>
      <c r="X18" s="41"/>
      <c r="Y18" s="41"/>
      <c r="Z18" s="41"/>
      <c r="AA18" s="41"/>
      <c r="AB18" s="42"/>
      <c r="AC18" s="13"/>
      <c r="AD18" s="3"/>
      <c r="AE18" s="13"/>
      <c r="AF18" s="15"/>
      <c r="AG18" s="1"/>
      <c r="AH18" s="24">
        <v>1</v>
      </c>
      <c r="AI18" s="3" t="s">
        <v>39</v>
      </c>
      <c r="AJ18" s="229" t="s">
        <v>285</v>
      </c>
      <c r="AK18" s="237"/>
      <c r="AL18" s="230"/>
      <c r="AM18" s="229" t="s">
        <v>189</v>
      </c>
      <c r="AN18" s="230"/>
      <c r="AO18" s="229" t="s">
        <v>32</v>
      </c>
      <c r="AP18" s="230"/>
      <c r="AQ18" s="229" t="s">
        <v>31</v>
      </c>
      <c r="AR18" s="230"/>
      <c r="AS18" s="26">
        <v>20</v>
      </c>
      <c r="AT18" s="3">
        <v>20</v>
      </c>
      <c r="AU18" s="13" t="s">
        <v>190</v>
      </c>
      <c r="AV18" s="15"/>
      <c r="AW18" s="1"/>
      <c r="AX18" s="1"/>
      <c r="AY18" s="1"/>
      <c r="AZ18" s="2"/>
      <c r="BA18" s="2"/>
      <c r="BB18" s="2"/>
      <c r="BC18" s="2"/>
      <c r="BD18" s="2"/>
      <c r="BE18" s="2"/>
      <c r="BF18" s="2"/>
      <c r="BG18" s="2"/>
      <c r="BH18" s="1"/>
      <c r="BI18" s="1"/>
      <c r="BJ18" s="1"/>
      <c r="BK18" s="1"/>
      <c r="BL18" s="1"/>
      <c r="BM18" s="1"/>
      <c r="BN18" s="24"/>
      <c r="BO18" s="34"/>
      <c r="BP18" s="238"/>
      <c r="BQ18" s="239"/>
      <c r="BR18" s="239"/>
      <c r="BS18" s="239"/>
      <c r="BT18" s="239"/>
      <c r="BU18" s="239"/>
      <c r="BV18" s="239"/>
      <c r="BW18" s="239"/>
      <c r="BX18" s="240"/>
      <c r="BY18" s="13"/>
      <c r="BZ18" s="3"/>
      <c r="CA18" s="13"/>
      <c r="CB18" s="15"/>
      <c r="CD18" s="24"/>
      <c r="CE18" s="26" t="s">
        <v>226</v>
      </c>
      <c r="CF18" s="40" t="s">
        <v>227</v>
      </c>
      <c r="CG18" s="41"/>
      <c r="CH18" s="41"/>
      <c r="CI18" s="41"/>
      <c r="CJ18" s="41"/>
      <c r="CK18" s="41"/>
      <c r="CL18" s="41"/>
      <c r="CM18" s="41"/>
      <c r="CN18" s="42"/>
      <c r="CO18" s="13"/>
      <c r="CP18" s="3">
        <f>CD18*CO18</f>
        <v>0</v>
      </c>
      <c r="CQ18" s="13"/>
      <c r="CR18" s="15"/>
    </row>
    <row r="19" spans="2:96" s="4" customFormat="1" ht="13.8" customHeight="1" thickBot="1">
      <c r="B19" s="24"/>
      <c r="C19" s="26"/>
      <c r="D19" s="238"/>
      <c r="E19" s="239"/>
      <c r="F19" s="239"/>
      <c r="G19" s="239"/>
      <c r="H19" s="239"/>
      <c r="I19" s="239"/>
      <c r="J19" s="239"/>
      <c r="K19" s="239"/>
      <c r="L19" s="240"/>
      <c r="M19" s="13"/>
      <c r="N19" s="3"/>
      <c r="O19" s="13"/>
      <c r="P19" s="15"/>
      <c r="R19" s="24"/>
      <c r="S19" s="40" t="s">
        <v>246</v>
      </c>
      <c r="T19" s="241" t="s">
        <v>320</v>
      </c>
      <c r="U19" s="242"/>
      <c r="V19" s="242"/>
      <c r="W19" s="242"/>
      <c r="X19" s="242"/>
      <c r="Y19" s="242"/>
      <c r="Z19" s="242"/>
      <c r="AA19" s="242"/>
      <c r="AB19" s="243"/>
      <c r="AC19" s="13"/>
      <c r="AD19" s="3"/>
      <c r="AE19" s="13"/>
      <c r="AF19" s="15"/>
      <c r="AG19" s="1"/>
      <c r="AH19" s="24">
        <v>2</v>
      </c>
      <c r="AI19" s="3" t="s">
        <v>153</v>
      </c>
      <c r="AJ19" s="229" t="s">
        <v>34</v>
      </c>
      <c r="AK19" s="237"/>
      <c r="AL19" s="230"/>
      <c r="AM19" s="229">
        <v>8</v>
      </c>
      <c r="AN19" s="230"/>
      <c r="AO19" s="229">
        <v>1</v>
      </c>
      <c r="AP19" s="230"/>
      <c r="AQ19" s="229" t="s">
        <v>213</v>
      </c>
      <c r="AR19" s="230"/>
      <c r="AS19" s="26">
        <v>10</v>
      </c>
      <c r="AT19" s="3">
        <f>AH19*AS19</f>
        <v>20</v>
      </c>
      <c r="AU19" s="13" t="s">
        <v>214</v>
      </c>
      <c r="AV19" s="15"/>
      <c r="AW19" s="1"/>
      <c r="AX19" s="1"/>
      <c r="AY19" s="1"/>
      <c r="AZ19" s="2"/>
      <c r="BA19" s="2"/>
      <c r="BB19" s="2"/>
      <c r="BC19" s="2"/>
      <c r="BD19" s="2"/>
      <c r="BE19" s="2"/>
      <c r="BF19" s="2"/>
      <c r="BG19" s="2"/>
      <c r="BH19" s="1"/>
      <c r="BI19" s="1"/>
      <c r="BJ19" s="1"/>
      <c r="BK19" s="1"/>
      <c r="BL19" s="1"/>
      <c r="BM19" s="1"/>
      <c r="BN19" s="24"/>
      <c r="BO19" s="34"/>
      <c r="BP19" s="238"/>
      <c r="BQ19" s="239"/>
      <c r="BR19" s="239"/>
      <c r="BS19" s="239"/>
      <c r="BT19" s="239"/>
      <c r="BU19" s="239"/>
      <c r="BV19" s="239"/>
      <c r="BW19" s="239"/>
      <c r="BX19" s="240"/>
      <c r="BY19" s="13"/>
      <c r="BZ19" s="3"/>
      <c r="CA19" s="13"/>
      <c r="CB19" s="15"/>
      <c r="CD19" s="27"/>
      <c r="CE19" s="30"/>
      <c r="CF19" s="37"/>
      <c r="CG19" s="38"/>
      <c r="CH19" s="38"/>
      <c r="CI19" s="38"/>
      <c r="CJ19" s="38"/>
      <c r="CK19" s="38"/>
      <c r="CL19" s="38"/>
      <c r="CM19" s="38"/>
      <c r="CN19" s="39"/>
      <c r="CO19" s="16"/>
      <c r="CP19" s="28"/>
      <c r="CQ19" s="16"/>
      <c r="CR19" s="17"/>
    </row>
    <row r="20" spans="2:96" s="4" customFormat="1" ht="13.8" customHeight="1">
      <c r="B20" s="24"/>
      <c r="C20" s="26"/>
      <c r="D20" s="238"/>
      <c r="E20" s="239"/>
      <c r="F20" s="239"/>
      <c r="G20" s="239"/>
      <c r="H20" s="239"/>
      <c r="I20" s="239"/>
      <c r="J20" s="239"/>
      <c r="K20" s="239"/>
      <c r="L20" s="240"/>
      <c r="M20" s="13"/>
      <c r="N20" s="3"/>
      <c r="O20" s="13"/>
      <c r="P20" s="15"/>
      <c r="R20" s="24"/>
      <c r="S20" s="40"/>
      <c r="T20" s="241"/>
      <c r="U20" s="242"/>
      <c r="V20" s="242"/>
      <c r="W20" s="242"/>
      <c r="X20" s="242"/>
      <c r="Y20" s="242"/>
      <c r="Z20" s="242"/>
      <c r="AA20" s="242"/>
      <c r="AB20" s="243"/>
      <c r="AC20" s="13"/>
      <c r="AD20" s="3"/>
      <c r="AE20" s="13"/>
      <c r="AF20" s="15"/>
      <c r="AG20" s="1"/>
      <c r="AH20" s="24">
        <v>2</v>
      </c>
      <c r="AI20" s="3" t="s">
        <v>556</v>
      </c>
      <c r="AJ20" s="229" t="s">
        <v>196</v>
      </c>
      <c r="AK20" s="237"/>
      <c r="AL20" s="230"/>
      <c r="AM20" s="229">
        <v>4</v>
      </c>
      <c r="AN20" s="230"/>
      <c r="AO20" s="229">
        <v>6</v>
      </c>
      <c r="AP20" s="230"/>
      <c r="AQ20" s="229" t="s">
        <v>197</v>
      </c>
      <c r="AR20" s="230"/>
      <c r="AS20" s="199" t="s">
        <v>237</v>
      </c>
      <c r="AT20" s="3"/>
      <c r="AU20" s="13" t="s">
        <v>210</v>
      </c>
      <c r="AV20" s="15"/>
      <c r="AW20" s="1"/>
      <c r="AX20" s="1"/>
      <c r="AY20" s="1"/>
      <c r="AZ20" s="2"/>
      <c r="BA20" s="2"/>
      <c r="BB20" s="2"/>
      <c r="BC20" s="2"/>
      <c r="BD20" s="2"/>
      <c r="BE20" s="2"/>
      <c r="BF20" s="2"/>
      <c r="BG20" s="2"/>
      <c r="BH20" s="1"/>
      <c r="BI20" s="1"/>
      <c r="BJ20" s="1"/>
      <c r="BK20" s="1"/>
      <c r="BL20" s="1"/>
      <c r="BM20" s="1"/>
      <c r="BN20" s="24"/>
      <c r="BO20" s="34" t="s">
        <v>199</v>
      </c>
      <c r="BP20" s="238" t="s">
        <v>200</v>
      </c>
      <c r="BQ20" s="239"/>
      <c r="BR20" s="239"/>
      <c r="BS20" s="239"/>
      <c r="BT20" s="239"/>
      <c r="BU20" s="239"/>
      <c r="BV20" s="239"/>
      <c r="BW20" s="239"/>
      <c r="BX20" s="240"/>
      <c r="BY20" s="13"/>
      <c r="BZ20" s="3"/>
      <c r="CA20" s="13"/>
      <c r="CB20" s="15"/>
      <c r="CD20" s="1"/>
      <c r="CE20" s="1"/>
      <c r="CF20" s="2"/>
      <c r="CG20" s="2"/>
      <c r="CH20" s="2"/>
      <c r="CI20" s="2"/>
      <c r="CJ20" s="2"/>
      <c r="CK20" s="2"/>
      <c r="CL20" s="2"/>
      <c r="CM20" s="2"/>
      <c r="CN20" s="1"/>
      <c r="CO20" s="1"/>
      <c r="CP20" s="1"/>
      <c r="CQ20" s="1"/>
      <c r="CR20" s="1"/>
    </row>
    <row r="21" spans="2:96" s="4" customFormat="1">
      <c r="B21" s="24"/>
      <c r="C21" s="26"/>
      <c r="D21" s="238"/>
      <c r="E21" s="239"/>
      <c r="F21" s="239"/>
      <c r="G21" s="239"/>
      <c r="H21" s="239"/>
      <c r="I21" s="239"/>
      <c r="J21" s="239"/>
      <c r="K21" s="239"/>
      <c r="L21" s="240"/>
      <c r="M21" s="13"/>
      <c r="N21" s="3"/>
      <c r="O21" s="13"/>
      <c r="P21" s="15"/>
      <c r="R21" s="24"/>
      <c r="S21" s="40"/>
      <c r="T21" s="241"/>
      <c r="U21" s="242"/>
      <c r="V21" s="242"/>
      <c r="W21" s="242"/>
      <c r="X21" s="242"/>
      <c r="Y21" s="242"/>
      <c r="Z21" s="242"/>
      <c r="AA21" s="242"/>
      <c r="AB21" s="243"/>
      <c r="AC21" s="13"/>
      <c r="AD21" s="3"/>
      <c r="AE21" s="13"/>
      <c r="AF21" s="15"/>
      <c r="AG21" s="1"/>
      <c r="AH21" s="24"/>
      <c r="AI21" s="3" t="s">
        <v>557</v>
      </c>
      <c r="AJ21" s="244" t="s">
        <v>196</v>
      </c>
      <c r="AK21" s="237"/>
      <c r="AL21" s="230"/>
      <c r="AM21" s="229">
        <v>8</v>
      </c>
      <c r="AN21" s="230"/>
      <c r="AO21" s="229">
        <v>3</v>
      </c>
      <c r="AP21" s="230"/>
      <c r="AQ21" s="229" t="s">
        <v>197</v>
      </c>
      <c r="AR21" s="230"/>
      <c r="AS21" s="26"/>
      <c r="AT21" s="3"/>
      <c r="AU21" s="13"/>
      <c r="AV21" s="15"/>
      <c r="AW21" s="1"/>
      <c r="AX21" s="1"/>
      <c r="AY21" s="1"/>
      <c r="AZ21" s="2"/>
      <c r="BA21" s="2"/>
      <c r="BB21" s="2"/>
      <c r="BC21" s="2"/>
      <c r="BD21" s="2"/>
      <c r="BE21" s="2"/>
      <c r="BF21" s="2"/>
      <c r="BG21" s="2"/>
      <c r="BH21" s="1"/>
      <c r="BI21" s="1"/>
      <c r="BJ21" s="1"/>
      <c r="BK21" s="1"/>
      <c r="BL21" s="1"/>
      <c r="BM21" s="1"/>
      <c r="BN21" s="24"/>
      <c r="BO21" s="34"/>
      <c r="BP21" s="238"/>
      <c r="BQ21" s="239"/>
      <c r="BR21" s="239"/>
      <c r="BS21" s="239"/>
      <c r="BT21" s="239"/>
      <c r="BU21" s="239"/>
      <c r="BV21" s="239"/>
      <c r="BW21" s="239"/>
      <c r="BX21" s="240"/>
      <c r="BY21" s="13"/>
      <c r="BZ21" s="3"/>
      <c r="CA21" s="13"/>
      <c r="CB21" s="15"/>
      <c r="CD21" s="1"/>
      <c r="CE21" s="1"/>
      <c r="CF21" s="1"/>
      <c r="CG21" s="1"/>
      <c r="CH21" s="1"/>
      <c r="CI21" s="1"/>
      <c r="CJ21" s="1"/>
      <c r="CK21" s="1"/>
      <c r="CL21" s="1"/>
      <c r="CM21" s="1"/>
      <c r="CN21" s="1"/>
      <c r="CO21" s="1"/>
      <c r="CP21" s="1"/>
      <c r="CQ21" s="1"/>
      <c r="CR21" s="1"/>
    </row>
    <row r="22" spans="2:96" s="4" customFormat="1" ht="13.8" thickBot="1">
      <c r="B22" s="24"/>
      <c r="C22" s="26"/>
      <c r="D22" s="238"/>
      <c r="E22" s="239"/>
      <c r="F22" s="239"/>
      <c r="G22" s="239"/>
      <c r="H22" s="239"/>
      <c r="I22" s="239"/>
      <c r="J22" s="239"/>
      <c r="K22" s="239"/>
      <c r="L22" s="240"/>
      <c r="M22" s="13"/>
      <c r="N22" s="3"/>
      <c r="O22" s="13"/>
      <c r="P22" s="15"/>
      <c r="R22" s="24"/>
      <c r="S22" s="40"/>
      <c r="T22" s="241"/>
      <c r="U22" s="242"/>
      <c r="V22" s="242"/>
      <c r="W22" s="242"/>
      <c r="X22" s="242"/>
      <c r="Y22" s="242"/>
      <c r="Z22" s="242"/>
      <c r="AA22" s="242"/>
      <c r="AB22" s="243"/>
      <c r="AC22" s="13"/>
      <c r="AD22" s="3"/>
      <c r="AE22" s="13"/>
      <c r="AF22" s="15"/>
      <c r="AG22" s="1"/>
      <c r="AH22" s="24"/>
      <c r="AI22" s="3"/>
      <c r="AJ22" s="234"/>
      <c r="AK22" s="235"/>
      <c r="AL22" s="236"/>
      <c r="AM22" s="229"/>
      <c r="AN22" s="230"/>
      <c r="AO22" s="229"/>
      <c r="AP22" s="230"/>
      <c r="AQ22" s="229"/>
      <c r="AR22" s="230"/>
      <c r="AS22" s="26"/>
      <c r="AT22" s="3"/>
      <c r="AU22" s="13"/>
      <c r="AV22" s="15"/>
      <c r="AW22" s="1"/>
      <c r="AX22" s="1"/>
      <c r="AY22" s="1"/>
      <c r="AZ22" s="2"/>
      <c r="BA22" s="2"/>
      <c r="BB22" s="2"/>
      <c r="BC22" s="2"/>
      <c r="BD22" s="2"/>
      <c r="BE22" s="2"/>
      <c r="BF22" s="2"/>
      <c r="BG22" s="2"/>
      <c r="BH22" s="1"/>
      <c r="BI22" s="1"/>
      <c r="BJ22" s="1"/>
      <c r="BK22" s="1"/>
      <c r="BL22" s="1"/>
      <c r="BM22" s="1"/>
      <c r="BN22" s="27"/>
      <c r="BO22" s="30"/>
      <c r="BP22" s="37"/>
      <c r="BQ22" s="38"/>
      <c r="BR22" s="38"/>
      <c r="BS22" s="38"/>
      <c r="BT22" s="38"/>
      <c r="BU22" s="38"/>
      <c r="BV22" s="38"/>
      <c r="BW22" s="38"/>
      <c r="BX22" s="39"/>
      <c r="BY22" s="16"/>
      <c r="BZ22" s="28"/>
      <c r="CA22" s="16"/>
      <c r="CB22" s="17"/>
      <c r="CD22" s="1"/>
      <c r="CE22" s="1"/>
      <c r="CF22" s="1"/>
      <c r="CG22" s="1"/>
      <c r="CH22" s="1"/>
      <c r="CI22" s="1"/>
      <c r="CJ22" s="1"/>
      <c r="CK22" s="1"/>
      <c r="CL22" s="1"/>
      <c r="CM22" s="1"/>
      <c r="CN22" s="1"/>
      <c r="CO22" s="1"/>
      <c r="CP22" s="1"/>
      <c r="CQ22" s="1"/>
      <c r="CR22" s="1"/>
    </row>
    <row r="23" spans="2:96" s="4" customFormat="1">
      <c r="B23" s="24"/>
      <c r="C23" s="26" t="s">
        <v>148</v>
      </c>
      <c r="D23" s="40" t="s">
        <v>171</v>
      </c>
      <c r="E23" s="41"/>
      <c r="F23" s="41"/>
      <c r="G23" s="41"/>
      <c r="H23" s="41"/>
      <c r="I23" s="41"/>
      <c r="J23" s="41"/>
      <c r="K23" s="41"/>
      <c r="L23" s="42"/>
      <c r="M23" s="13"/>
      <c r="N23" s="3"/>
      <c r="O23" s="13"/>
      <c r="P23" s="15"/>
      <c r="R23" s="24"/>
      <c r="S23" s="83" t="s">
        <v>549</v>
      </c>
      <c r="T23" s="40"/>
      <c r="U23" s="41"/>
      <c r="V23" s="41"/>
      <c r="W23" s="41"/>
      <c r="X23" s="41"/>
      <c r="Y23" s="41"/>
      <c r="Z23" s="41"/>
      <c r="AA23" s="41"/>
      <c r="AB23" s="42"/>
      <c r="AC23" s="13"/>
      <c r="AD23" s="3"/>
      <c r="AE23" s="13"/>
      <c r="AF23" s="15"/>
      <c r="AG23" s="1"/>
      <c r="AH23" s="18" t="s">
        <v>3</v>
      </c>
      <c r="AI23" s="35" t="s">
        <v>27</v>
      </c>
      <c r="AJ23" s="35" t="s">
        <v>26</v>
      </c>
      <c r="AK23" s="32"/>
      <c r="AL23" s="202"/>
      <c r="AM23" s="32"/>
      <c r="AN23" s="202"/>
      <c r="AO23" s="32"/>
      <c r="AP23" s="202"/>
      <c r="AQ23" s="32"/>
      <c r="AR23" s="36"/>
      <c r="AS23" s="22" t="s">
        <v>14</v>
      </c>
      <c r="AT23" s="19" t="s">
        <v>15</v>
      </c>
      <c r="AU23" s="32" t="s">
        <v>16</v>
      </c>
      <c r="AV23" s="33"/>
      <c r="AW23" s="1"/>
      <c r="AX23" s="1"/>
      <c r="AY23" s="1"/>
      <c r="AZ23" s="2"/>
      <c r="BA23" s="2"/>
      <c r="BB23" s="2"/>
      <c r="BC23" s="2"/>
      <c r="BD23" s="2"/>
      <c r="BE23" s="2"/>
      <c r="BF23" s="2"/>
      <c r="BG23" s="2"/>
      <c r="BH23" s="1"/>
      <c r="BI23" s="1"/>
      <c r="BJ23" s="1"/>
      <c r="BK23" s="1"/>
      <c r="BL23" s="1"/>
      <c r="BM23" s="1"/>
      <c r="BN23" s="1"/>
      <c r="BO23" s="1"/>
      <c r="BP23" s="2"/>
      <c r="BQ23" s="2"/>
      <c r="BR23" s="2"/>
      <c r="BS23" s="2"/>
      <c r="BT23" s="2"/>
      <c r="BU23" s="2"/>
      <c r="BV23" s="2"/>
      <c r="BW23" s="2"/>
      <c r="BX23" s="1"/>
      <c r="BY23" s="1"/>
      <c r="BZ23" s="1"/>
      <c r="CA23" s="1"/>
      <c r="CB23" s="1"/>
      <c r="CD23" s="1"/>
      <c r="CE23" s="1"/>
      <c r="CF23" s="1"/>
      <c r="CG23" s="1"/>
      <c r="CH23" s="1"/>
      <c r="CI23" s="1"/>
      <c r="CJ23" s="1"/>
      <c r="CK23" s="1"/>
      <c r="CL23" s="1"/>
      <c r="CM23" s="1"/>
      <c r="CN23" s="1"/>
      <c r="CO23" s="1"/>
      <c r="CP23" s="1"/>
      <c r="CQ23" s="1"/>
      <c r="CR23" s="1"/>
    </row>
    <row r="24" spans="2:96" s="4" customFormat="1">
      <c r="B24" s="24"/>
      <c r="C24" s="26" t="s">
        <v>286</v>
      </c>
      <c r="D24" s="66" t="s">
        <v>321</v>
      </c>
      <c r="E24" s="67"/>
      <c r="F24" s="67"/>
      <c r="G24" s="67"/>
      <c r="H24" s="67"/>
      <c r="I24" s="67"/>
      <c r="J24" s="67"/>
      <c r="K24" s="67"/>
      <c r="L24" s="68"/>
      <c r="M24" s="13"/>
      <c r="N24" s="3"/>
      <c r="O24" s="13"/>
      <c r="P24" s="15"/>
      <c r="R24" s="24"/>
      <c r="S24" s="62" t="s">
        <v>353</v>
      </c>
      <c r="T24" s="238" t="s">
        <v>529</v>
      </c>
      <c r="U24" s="239"/>
      <c r="V24" s="239"/>
      <c r="W24" s="239"/>
      <c r="X24" s="239"/>
      <c r="Y24" s="239"/>
      <c r="Z24" s="239"/>
      <c r="AA24" s="239"/>
      <c r="AB24" s="240"/>
      <c r="AC24" s="13"/>
      <c r="AD24" s="3"/>
      <c r="AE24" s="13"/>
      <c r="AF24" s="15"/>
      <c r="AG24" s="1"/>
      <c r="AH24" s="24"/>
      <c r="AI24" s="40" t="s">
        <v>186</v>
      </c>
      <c r="AJ24" s="40" t="s">
        <v>319</v>
      </c>
      <c r="AK24" s="41"/>
      <c r="AL24" s="41"/>
      <c r="AM24" s="41"/>
      <c r="AN24" s="41"/>
      <c r="AO24" s="41"/>
      <c r="AP24" s="41"/>
      <c r="AQ24" s="41"/>
      <c r="AR24" s="42"/>
      <c r="AS24" s="13"/>
      <c r="AT24" s="3"/>
      <c r="AU24" s="13"/>
      <c r="AV24" s="15"/>
      <c r="AW24" s="1"/>
      <c r="AX24" s="1"/>
      <c r="AY24" s="1"/>
      <c r="AZ24" s="2"/>
      <c r="BA24" s="2"/>
      <c r="BB24" s="2"/>
      <c r="BC24" s="2"/>
      <c r="BD24" s="2"/>
      <c r="BE24" s="2"/>
      <c r="BF24" s="2"/>
      <c r="BG24" s="2"/>
      <c r="BH24" s="1"/>
      <c r="BI24" s="1"/>
      <c r="BJ24" s="1"/>
      <c r="BK24" s="1"/>
      <c r="BL24" s="1"/>
      <c r="BM24" s="1"/>
      <c r="BN24" s="1"/>
      <c r="BO24" s="1"/>
      <c r="BP24" s="1"/>
      <c r="BQ24" s="1"/>
      <c r="BR24" s="1"/>
      <c r="BS24" s="1"/>
      <c r="BT24" s="1"/>
      <c r="BU24" s="1"/>
      <c r="BV24" s="1"/>
      <c r="BW24" s="1"/>
      <c r="BX24" s="1"/>
      <c r="BY24" s="1"/>
      <c r="BZ24" s="1"/>
      <c r="CA24" s="1"/>
      <c r="CB24" s="1"/>
      <c r="CD24" s="1"/>
      <c r="CE24" s="1"/>
      <c r="CF24" s="1"/>
      <c r="CG24" s="1"/>
      <c r="CH24" s="1"/>
      <c r="CI24" s="1"/>
      <c r="CJ24" s="1"/>
      <c r="CK24" s="1"/>
      <c r="CL24" s="1"/>
      <c r="CM24" s="1"/>
      <c r="CN24" s="1"/>
      <c r="CO24" s="1"/>
      <c r="CP24" s="1"/>
      <c r="CQ24" s="1"/>
      <c r="CR24" s="1"/>
    </row>
    <row r="25" spans="2:96" s="4" customFormat="1" ht="13.8" customHeight="1">
      <c r="B25" s="24"/>
      <c r="C25" s="83" t="s">
        <v>518</v>
      </c>
      <c r="D25" s="40"/>
      <c r="E25" s="41"/>
      <c r="F25" s="41"/>
      <c r="G25" s="41"/>
      <c r="H25" s="41"/>
      <c r="I25" s="41"/>
      <c r="J25" s="41"/>
      <c r="K25" s="41"/>
      <c r="L25" s="42"/>
      <c r="M25" s="13"/>
      <c r="N25" s="3"/>
      <c r="O25" s="13"/>
      <c r="P25" s="15"/>
      <c r="R25" s="24"/>
      <c r="S25" s="62"/>
      <c r="T25" s="238"/>
      <c r="U25" s="239"/>
      <c r="V25" s="239"/>
      <c r="W25" s="239"/>
      <c r="X25" s="239"/>
      <c r="Y25" s="239"/>
      <c r="Z25" s="239"/>
      <c r="AA25" s="239"/>
      <c r="AB25" s="240"/>
      <c r="AC25" s="13"/>
      <c r="AD25" s="3"/>
      <c r="AE25" s="13"/>
      <c r="AF25" s="15"/>
      <c r="AG25" s="1"/>
      <c r="AH25" s="24"/>
      <c r="AI25" s="40" t="s">
        <v>246</v>
      </c>
      <c r="AJ25" s="241" t="s">
        <v>320</v>
      </c>
      <c r="AK25" s="242"/>
      <c r="AL25" s="242"/>
      <c r="AM25" s="242"/>
      <c r="AN25" s="242"/>
      <c r="AO25" s="242"/>
      <c r="AP25" s="242"/>
      <c r="AQ25" s="242"/>
      <c r="AR25" s="243"/>
      <c r="AS25" s="13"/>
      <c r="AT25" s="3"/>
      <c r="AU25" s="13"/>
      <c r="AV25" s="15"/>
      <c r="AW25" s="1"/>
      <c r="AX25" s="1"/>
      <c r="AY25" s="1"/>
      <c r="AZ25" s="2"/>
      <c r="BA25" s="2"/>
      <c r="BB25" s="2"/>
      <c r="BC25" s="2"/>
      <c r="BD25" s="2"/>
      <c r="BE25" s="2"/>
      <c r="BF25" s="2"/>
      <c r="BG25" s="2"/>
      <c r="BH25" s="1"/>
      <c r="BI25" s="1"/>
      <c r="BJ25" s="1"/>
      <c r="BK25" s="1"/>
      <c r="BL25" s="1"/>
      <c r="BM25" s="1"/>
      <c r="BN25" s="1"/>
      <c r="BO25" s="1"/>
      <c r="BP25" s="1"/>
      <c r="BQ25" s="1"/>
      <c r="BR25" s="1"/>
      <c r="BS25" s="1"/>
      <c r="BT25" s="1"/>
      <c r="BU25" s="1"/>
      <c r="BV25" s="1"/>
      <c r="BW25" s="1"/>
      <c r="BX25" s="1"/>
      <c r="BY25" s="1"/>
      <c r="BZ25" s="1"/>
      <c r="CA25" s="1"/>
      <c r="CB25" s="1"/>
      <c r="CD25" s="1"/>
      <c r="CE25" s="1"/>
      <c r="CF25" s="1"/>
      <c r="CG25" s="1"/>
      <c r="CH25" s="1"/>
      <c r="CI25" s="1"/>
      <c r="CJ25" s="1"/>
      <c r="CK25" s="1"/>
      <c r="CL25" s="1"/>
      <c r="CM25" s="1"/>
      <c r="CN25" s="1"/>
      <c r="CO25" s="1"/>
      <c r="CP25" s="1"/>
      <c r="CQ25" s="1"/>
      <c r="CR25" s="1"/>
    </row>
    <row r="26" spans="2:96">
      <c r="B26" s="24"/>
      <c r="C26" s="62" t="s">
        <v>353</v>
      </c>
      <c r="D26" s="238" t="s">
        <v>529</v>
      </c>
      <c r="E26" s="239"/>
      <c r="F26" s="239"/>
      <c r="G26" s="239"/>
      <c r="H26" s="239"/>
      <c r="I26" s="239"/>
      <c r="J26" s="239"/>
      <c r="K26" s="239"/>
      <c r="L26" s="240"/>
      <c r="M26" s="13"/>
      <c r="N26" s="3"/>
      <c r="O26" s="13"/>
      <c r="P26" s="15"/>
      <c r="R26" s="24"/>
      <c r="S26" s="62"/>
      <c r="T26" s="238"/>
      <c r="U26" s="239"/>
      <c r="V26" s="239"/>
      <c r="W26" s="239"/>
      <c r="X26" s="239"/>
      <c r="Y26" s="239"/>
      <c r="Z26" s="239"/>
      <c r="AA26" s="239"/>
      <c r="AB26" s="240"/>
      <c r="AC26" s="13"/>
      <c r="AD26" s="3"/>
      <c r="AE26" s="13"/>
      <c r="AF26" s="15"/>
      <c r="AH26" s="24"/>
      <c r="AI26" s="40"/>
      <c r="AJ26" s="241"/>
      <c r="AK26" s="242"/>
      <c r="AL26" s="242"/>
      <c r="AM26" s="242"/>
      <c r="AN26" s="242"/>
      <c r="AO26" s="242"/>
      <c r="AP26" s="242"/>
      <c r="AQ26" s="242"/>
      <c r="AR26" s="243"/>
      <c r="AS26" s="13"/>
      <c r="AT26" s="3"/>
      <c r="AU26" s="13"/>
      <c r="AV26" s="15"/>
    </row>
    <row r="27" spans="2:96">
      <c r="B27" s="24"/>
      <c r="C27" s="62"/>
      <c r="D27" s="238"/>
      <c r="E27" s="239"/>
      <c r="F27" s="239"/>
      <c r="G27" s="239"/>
      <c r="H27" s="239"/>
      <c r="I27" s="239"/>
      <c r="J27" s="239"/>
      <c r="K27" s="239"/>
      <c r="L27" s="240"/>
      <c r="M27" s="13"/>
      <c r="N27" s="3"/>
      <c r="O27" s="13"/>
      <c r="P27" s="15"/>
      <c r="R27" s="24"/>
      <c r="S27" s="62" t="s">
        <v>354</v>
      </c>
      <c r="T27" s="238" t="s">
        <v>541</v>
      </c>
      <c r="U27" s="239"/>
      <c r="V27" s="239"/>
      <c r="W27" s="239"/>
      <c r="X27" s="239"/>
      <c r="Y27" s="239"/>
      <c r="Z27" s="239"/>
      <c r="AA27" s="239"/>
      <c r="AB27" s="240"/>
      <c r="AC27" s="13"/>
      <c r="AD27" s="3"/>
      <c r="AE27" s="13"/>
      <c r="AF27" s="15"/>
      <c r="AH27" s="24"/>
      <c r="AI27" s="40"/>
      <c r="AJ27" s="241"/>
      <c r="AK27" s="242"/>
      <c r="AL27" s="242"/>
      <c r="AM27" s="242"/>
      <c r="AN27" s="242"/>
      <c r="AO27" s="242"/>
      <c r="AP27" s="242"/>
      <c r="AQ27" s="242"/>
      <c r="AR27" s="243"/>
      <c r="AS27" s="13"/>
      <c r="AT27" s="3"/>
      <c r="AU27" s="13"/>
      <c r="AV27" s="15"/>
    </row>
    <row r="28" spans="2:96" ht="13.8" customHeight="1">
      <c r="B28" s="24"/>
      <c r="C28" s="62"/>
      <c r="D28" s="238"/>
      <c r="E28" s="239"/>
      <c r="F28" s="239"/>
      <c r="G28" s="239"/>
      <c r="H28" s="239"/>
      <c r="I28" s="239"/>
      <c r="J28" s="239"/>
      <c r="K28" s="239"/>
      <c r="L28" s="240"/>
      <c r="M28" s="13"/>
      <c r="N28" s="3"/>
      <c r="O28" s="13"/>
      <c r="P28" s="15"/>
      <c r="R28" s="24"/>
      <c r="S28" s="62"/>
      <c r="T28" s="238"/>
      <c r="U28" s="239"/>
      <c r="V28" s="239"/>
      <c r="W28" s="239"/>
      <c r="X28" s="239"/>
      <c r="Y28" s="239"/>
      <c r="Z28" s="239"/>
      <c r="AA28" s="239"/>
      <c r="AB28" s="240"/>
      <c r="AC28" s="13"/>
      <c r="AD28" s="3"/>
      <c r="AE28" s="13"/>
      <c r="AF28" s="15"/>
      <c r="AH28" s="24"/>
      <c r="AI28" s="40"/>
      <c r="AJ28" s="241"/>
      <c r="AK28" s="242"/>
      <c r="AL28" s="242"/>
      <c r="AM28" s="242"/>
      <c r="AN28" s="242"/>
      <c r="AO28" s="242"/>
      <c r="AP28" s="242"/>
      <c r="AQ28" s="242"/>
      <c r="AR28" s="243"/>
      <c r="AS28" s="13"/>
      <c r="AT28" s="3"/>
      <c r="AU28" s="13"/>
      <c r="AV28" s="15"/>
    </row>
    <row r="29" spans="2:96">
      <c r="B29" s="24"/>
      <c r="C29" s="62" t="s">
        <v>354</v>
      </c>
      <c r="D29" s="238" t="s">
        <v>541</v>
      </c>
      <c r="E29" s="239"/>
      <c r="F29" s="239"/>
      <c r="G29" s="239"/>
      <c r="H29" s="239"/>
      <c r="I29" s="239"/>
      <c r="J29" s="239"/>
      <c r="K29" s="239"/>
      <c r="L29" s="240"/>
      <c r="M29" s="13"/>
      <c r="N29" s="3"/>
      <c r="O29" s="13"/>
      <c r="P29" s="15"/>
      <c r="R29" s="24"/>
      <c r="S29" s="62" t="s">
        <v>355</v>
      </c>
      <c r="T29" s="238" t="s">
        <v>530</v>
      </c>
      <c r="U29" s="239"/>
      <c r="V29" s="239"/>
      <c r="W29" s="239"/>
      <c r="X29" s="239"/>
      <c r="Y29" s="239"/>
      <c r="Z29" s="239"/>
      <c r="AA29" s="239"/>
      <c r="AB29" s="240"/>
      <c r="AC29" s="13"/>
      <c r="AD29" s="3"/>
      <c r="AE29" s="13"/>
      <c r="AF29" s="15"/>
      <c r="AH29" s="24"/>
      <c r="AI29" s="83" t="s">
        <v>518</v>
      </c>
      <c r="AJ29" s="40"/>
      <c r="AK29" s="41"/>
      <c r="AL29" s="41"/>
      <c r="AM29" s="41"/>
      <c r="AN29" s="41"/>
      <c r="AO29" s="41"/>
      <c r="AP29" s="41"/>
      <c r="AQ29" s="41"/>
      <c r="AR29" s="42"/>
      <c r="AS29" s="13"/>
      <c r="AT29" s="3"/>
      <c r="AU29" s="13"/>
      <c r="AV29" s="15"/>
    </row>
    <row r="30" spans="2:96" ht="13.2" customHeight="1">
      <c r="B30" s="24"/>
      <c r="C30" s="62"/>
      <c r="D30" s="238"/>
      <c r="E30" s="239"/>
      <c r="F30" s="239"/>
      <c r="G30" s="239"/>
      <c r="H30" s="239"/>
      <c r="I30" s="239"/>
      <c r="J30" s="239"/>
      <c r="K30" s="239"/>
      <c r="L30" s="240"/>
      <c r="M30" s="13"/>
      <c r="N30" s="3"/>
      <c r="O30" s="13"/>
      <c r="P30" s="15"/>
      <c r="R30" s="24"/>
      <c r="S30" s="62"/>
      <c r="T30" s="238"/>
      <c r="U30" s="239"/>
      <c r="V30" s="239"/>
      <c r="W30" s="239"/>
      <c r="X30" s="239"/>
      <c r="Y30" s="239"/>
      <c r="Z30" s="239"/>
      <c r="AA30" s="239"/>
      <c r="AB30" s="240"/>
      <c r="AC30" s="13"/>
      <c r="AD30" s="3"/>
      <c r="AE30" s="13"/>
      <c r="AF30" s="15"/>
      <c r="AH30" s="24"/>
      <c r="AI30" s="62" t="s">
        <v>353</v>
      </c>
      <c r="AJ30" s="238" t="s">
        <v>529</v>
      </c>
      <c r="AK30" s="239"/>
      <c r="AL30" s="239"/>
      <c r="AM30" s="239"/>
      <c r="AN30" s="239"/>
      <c r="AO30" s="239"/>
      <c r="AP30" s="239"/>
      <c r="AQ30" s="239"/>
      <c r="AR30" s="240"/>
      <c r="AS30" s="13"/>
      <c r="AT30" s="3"/>
      <c r="AU30" s="13"/>
      <c r="AV30" s="15"/>
    </row>
    <row r="31" spans="2:96">
      <c r="B31" s="24"/>
      <c r="C31" s="62" t="s">
        <v>355</v>
      </c>
      <c r="D31" s="238" t="s">
        <v>530</v>
      </c>
      <c r="E31" s="239"/>
      <c r="F31" s="239"/>
      <c r="G31" s="239"/>
      <c r="H31" s="239"/>
      <c r="I31" s="239"/>
      <c r="J31" s="239"/>
      <c r="K31" s="239"/>
      <c r="L31" s="240"/>
      <c r="M31" s="13"/>
      <c r="N31" s="3"/>
      <c r="O31" s="13"/>
      <c r="P31" s="15"/>
      <c r="R31" s="24"/>
      <c r="S31" s="62"/>
      <c r="T31" s="238"/>
      <c r="U31" s="239"/>
      <c r="V31" s="239"/>
      <c r="W31" s="239"/>
      <c r="X31" s="239"/>
      <c r="Y31" s="239"/>
      <c r="Z31" s="239"/>
      <c r="AA31" s="239"/>
      <c r="AB31" s="240"/>
      <c r="AC31" s="13"/>
      <c r="AD31" s="3"/>
      <c r="AE31" s="13"/>
      <c r="AF31" s="15"/>
      <c r="AH31" s="24"/>
      <c r="AI31" s="62"/>
      <c r="AJ31" s="238"/>
      <c r="AK31" s="239"/>
      <c r="AL31" s="239"/>
      <c r="AM31" s="239"/>
      <c r="AN31" s="239"/>
      <c r="AO31" s="239"/>
      <c r="AP31" s="239"/>
      <c r="AQ31" s="239"/>
      <c r="AR31" s="240"/>
      <c r="AS31" s="13"/>
      <c r="AT31" s="3"/>
      <c r="AU31" s="13"/>
      <c r="AV31" s="15"/>
    </row>
    <row r="32" spans="2:96">
      <c r="B32" s="24"/>
      <c r="C32" s="62"/>
      <c r="D32" s="238"/>
      <c r="E32" s="239"/>
      <c r="F32" s="239"/>
      <c r="G32" s="239"/>
      <c r="H32" s="239"/>
      <c r="I32" s="239"/>
      <c r="J32" s="239"/>
      <c r="K32" s="239"/>
      <c r="L32" s="240"/>
      <c r="M32" s="13"/>
      <c r="N32" s="3"/>
      <c r="O32" s="13"/>
      <c r="P32" s="15"/>
      <c r="R32" s="24"/>
      <c r="S32" s="62" t="s">
        <v>356</v>
      </c>
      <c r="T32" s="238" t="s">
        <v>531</v>
      </c>
      <c r="U32" s="239"/>
      <c r="V32" s="239"/>
      <c r="W32" s="239"/>
      <c r="X32" s="239"/>
      <c r="Y32" s="239"/>
      <c r="Z32" s="239"/>
      <c r="AA32" s="239"/>
      <c r="AB32" s="240"/>
      <c r="AC32" s="13"/>
      <c r="AD32" s="3"/>
      <c r="AE32" s="13"/>
      <c r="AF32" s="15"/>
      <c r="AH32" s="24"/>
      <c r="AI32" s="62"/>
      <c r="AJ32" s="238"/>
      <c r="AK32" s="239"/>
      <c r="AL32" s="239"/>
      <c r="AM32" s="239"/>
      <c r="AN32" s="239"/>
      <c r="AO32" s="239"/>
      <c r="AP32" s="239"/>
      <c r="AQ32" s="239"/>
      <c r="AR32" s="240"/>
      <c r="AS32" s="13"/>
      <c r="AT32" s="3"/>
      <c r="AU32" s="13"/>
      <c r="AV32" s="15"/>
    </row>
    <row r="33" spans="2:48" ht="12.75" customHeight="1">
      <c r="B33" s="24"/>
      <c r="C33" s="62"/>
      <c r="D33" s="238"/>
      <c r="E33" s="239"/>
      <c r="F33" s="239"/>
      <c r="G33" s="239"/>
      <c r="H33" s="239"/>
      <c r="I33" s="239"/>
      <c r="J33" s="239"/>
      <c r="K33" s="239"/>
      <c r="L33" s="240"/>
      <c r="M33" s="13"/>
      <c r="N33" s="3"/>
      <c r="O33" s="13"/>
      <c r="P33" s="15"/>
      <c r="R33" s="24"/>
      <c r="S33" s="62"/>
      <c r="T33" s="238"/>
      <c r="U33" s="239"/>
      <c r="V33" s="239"/>
      <c r="W33" s="239"/>
      <c r="X33" s="239"/>
      <c r="Y33" s="239"/>
      <c r="Z33" s="239"/>
      <c r="AA33" s="239"/>
      <c r="AB33" s="240"/>
      <c r="AC33" s="13"/>
      <c r="AD33" s="3"/>
      <c r="AE33" s="13"/>
      <c r="AF33" s="15"/>
      <c r="AH33" s="24"/>
      <c r="AI33" s="62" t="s">
        <v>354</v>
      </c>
      <c r="AJ33" s="238" t="s">
        <v>541</v>
      </c>
      <c r="AK33" s="239"/>
      <c r="AL33" s="239"/>
      <c r="AM33" s="239"/>
      <c r="AN33" s="239"/>
      <c r="AO33" s="239"/>
      <c r="AP33" s="239"/>
      <c r="AQ33" s="239"/>
      <c r="AR33" s="240"/>
      <c r="AS33" s="13"/>
      <c r="AT33" s="3"/>
      <c r="AU33" s="13"/>
      <c r="AV33" s="15"/>
    </row>
    <row r="34" spans="2:48" ht="13.8" thickBot="1">
      <c r="B34" s="24"/>
      <c r="C34" s="62" t="s">
        <v>356</v>
      </c>
      <c r="D34" s="238" t="s">
        <v>531</v>
      </c>
      <c r="E34" s="239"/>
      <c r="F34" s="239"/>
      <c r="G34" s="239"/>
      <c r="H34" s="239"/>
      <c r="I34" s="239"/>
      <c r="J34" s="239"/>
      <c r="K34" s="239"/>
      <c r="L34" s="240"/>
      <c r="M34" s="13"/>
      <c r="N34" s="3"/>
      <c r="O34" s="13"/>
      <c r="P34" s="15"/>
      <c r="R34" s="27"/>
      <c r="S34" s="30"/>
      <c r="T34" s="37"/>
      <c r="U34" s="38"/>
      <c r="V34" s="38"/>
      <c r="W34" s="38"/>
      <c r="X34" s="38"/>
      <c r="Y34" s="38"/>
      <c r="Z34" s="38"/>
      <c r="AA34" s="38"/>
      <c r="AB34" s="39"/>
      <c r="AC34" s="16"/>
      <c r="AD34" s="28"/>
      <c r="AE34" s="16"/>
      <c r="AF34" s="17"/>
      <c r="AH34" s="24"/>
      <c r="AI34" s="62"/>
      <c r="AJ34" s="238"/>
      <c r="AK34" s="239"/>
      <c r="AL34" s="239"/>
      <c r="AM34" s="239"/>
      <c r="AN34" s="239"/>
      <c r="AO34" s="239"/>
      <c r="AP34" s="239"/>
      <c r="AQ34" s="239"/>
      <c r="AR34" s="240"/>
      <c r="AS34" s="13"/>
      <c r="AT34" s="3"/>
      <c r="AU34" s="13"/>
      <c r="AV34" s="15"/>
    </row>
    <row r="35" spans="2:48" ht="13.2" customHeight="1">
      <c r="B35" s="24"/>
      <c r="C35" s="62"/>
      <c r="D35" s="238"/>
      <c r="E35" s="239"/>
      <c r="F35" s="239"/>
      <c r="G35" s="239"/>
      <c r="H35" s="239"/>
      <c r="I35" s="239"/>
      <c r="J35" s="239"/>
      <c r="K35" s="239"/>
      <c r="L35" s="240"/>
      <c r="M35" s="13"/>
      <c r="N35" s="3"/>
      <c r="O35" s="13"/>
      <c r="P35" s="15"/>
      <c r="AH35" s="24"/>
      <c r="AI35" s="62" t="s">
        <v>355</v>
      </c>
      <c r="AJ35" s="238" t="s">
        <v>530</v>
      </c>
      <c r="AK35" s="239"/>
      <c r="AL35" s="239"/>
      <c r="AM35" s="239"/>
      <c r="AN35" s="239"/>
      <c r="AO35" s="239"/>
      <c r="AP35" s="239"/>
      <c r="AQ35" s="239"/>
      <c r="AR35" s="240"/>
      <c r="AS35" s="13"/>
      <c r="AT35" s="3"/>
      <c r="AU35" s="13"/>
      <c r="AV35" s="15"/>
    </row>
    <row r="36" spans="2:48">
      <c r="B36" s="24"/>
      <c r="C36" s="26" t="s">
        <v>125</v>
      </c>
      <c r="D36" s="40"/>
      <c r="E36" s="41"/>
      <c r="F36" s="41"/>
      <c r="G36" s="41"/>
      <c r="H36" s="41"/>
      <c r="I36" s="41"/>
      <c r="J36" s="41"/>
      <c r="K36" s="41"/>
      <c r="L36" s="42"/>
      <c r="M36" s="13"/>
      <c r="N36" s="3"/>
      <c r="O36" s="13"/>
      <c r="P36" s="15"/>
      <c r="AH36" s="24"/>
      <c r="AI36" s="62"/>
      <c r="AJ36" s="238"/>
      <c r="AK36" s="239"/>
      <c r="AL36" s="239"/>
      <c r="AM36" s="239"/>
      <c r="AN36" s="239"/>
      <c r="AO36" s="239"/>
      <c r="AP36" s="239"/>
      <c r="AQ36" s="239"/>
      <c r="AR36" s="240"/>
      <c r="AS36" s="13"/>
      <c r="AT36" s="3"/>
      <c r="AU36" s="13"/>
      <c r="AV36" s="15"/>
    </row>
    <row r="37" spans="2:48" ht="13.5" customHeight="1" thickBot="1">
      <c r="B37" s="27"/>
      <c r="C37" s="30"/>
      <c r="D37" s="37"/>
      <c r="E37" s="38"/>
      <c r="F37" s="38"/>
      <c r="G37" s="38"/>
      <c r="H37" s="38"/>
      <c r="I37" s="38"/>
      <c r="J37" s="38"/>
      <c r="K37" s="38"/>
      <c r="L37" s="39"/>
      <c r="M37" s="16"/>
      <c r="N37" s="28"/>
      <c r="O37" s="16"/>
      <c r="P37" s="17"/>
      <c r="AH37" s="24"/>
      <c r="AI37" s="62"/>
      <c r="AJ37" s="238"/>
      <c r="AK37" s="239"/>
      <c r="AL37" s="239"/>
      <c r="AM37" s="239"/>
      <c r="AN37" s="239"/>
      <c r="AO37" s="239"/>
      <c r="AP37" s="239"/>
      <c r="AQ37" s="239"/>
      <c r="AR37" s="240"/>
      <c r="AS37" s="13"/>
      <c r="AT37" s="3"/>
      <c r="AU37" s="13"/>
      <c r="AV37" s="15"/>
    </row>
    <row r="38" spans="2:48">
      <c r="AH38" s="24"/>
      <c r="AI38" s="62" t="s">
        <v>356</v>
      </c>
      <c r="AJ38" s="238" t="s">
        <v>531</v>
      </c>
      <c r="AK38" s="239"/>
      <c r="AL38" s="239"/>
      <c r="AM38" s="239"/>
      <c r="AN38" s="239"/>
      <c r="AO38" s="239"/>
      <c r="AP38" s="239"/>
      <c r="AQ38" s="239"/>
      <c r="AR38" s="240"/>
      <c r="AS38" s="13"/>
      <c r="AT38" s="3"/>
      <c r="AU38" s="13"/>
      <c r="AV38" s="15"/>
    </row>
    <row r="39" spans="2:48">
      <c r="AH39" s="24"/>
      <c r="AI39" s="62"/>
      <c r="AJ39" s="238"/>
      <c r="AK39" s="239"/>
      <c r="AL39" s="239"/>
      <c r="AM39" s="239"/>
      <c r="AN39" s="239"/>
      <c r="AO39" s="239"/>
      <c r="AP39" s="239"/>
      <c r="AQ39" s="239"/>
      <c r="AR39" s="240"/>
      <c r="AS39" s="13"/>
      <c r="AT39" s="3"/>
      <c r="AU39" s="13"/>
      <c r="AV39" s="15"/>
    </row>
    <row r="40" spans="2:48">
      <c r="AH40" s="24"/>
      <c r="AI40" s="83" t="s">
        <v>559</v>
      </c>
      <c r="AJ40" s="69" t="s">
        <v>560</v>
      </c>
      <c r="AK40" s="195"/>
      <c r="AL40" s="195"/>
      <c r="AM40" s="195"/>
      <c r="AN40" s="195"/>
      <c r="AO40" s="195"/>
      <c r="AP40" s="195"/>
      <c r="AQ40" s="195"/>
      <c r="AR40" s="196"/>
      <c r="AS40" s="13"/>
      <c r="AT40" s="3"/>
      <c r="AU40" s="13"/>
      <c r="AV40" s="15"/>
    </row>
    <row r="41" spans="2:48" ht="13.2" customHeight="1">
      <c r="AH41" s="24"/>
      <c r="AI41" s="26" t="s">
        <v>240</v>
      </c>
      <c r="AJ41" s="40" t="s">
        <v>551</v>
      </c>
      <c r="AK41" s="41"/>
      <c r="AL41" s="41"/>
      <c r="AM41" s="41"/>
      <c r="AN41" s="41"/>
      <c r="AO41" s="41"/>
      <c r="AP41" s="41"/>
      <c r="AQ41" s="41"/>
      <c r="AR41" s="42"/>
      <c r="AS41" s="13"/>
      <c r="AT41" s="3"/>
      <c r="AU41" s="13"/>
      <c r="AV41" s="15"/>
    </row>
    <row r="42" spans="2:48">
      <c r="AH42" s="24"/>
      <c r="AI42" s="26" t="s">
        <v>177</v>
      </c>
      <c r="AJ42" s="40" t="s">
        <v>576</v>
      </c>
      <c r="AK42" s="41"/>
      <c r="AL42" s="41"/>
      <c r="AM42" s="41"/>
      <c r="AN42" s="41"/>
      <c r="AO42" s="41"/>
      <c r="AP42" s="41"/>
      <c r="AQ42" s="41"/>
      <c r="AR42" s="42"/>
      <c r="AS42" s="13"/>
      <c r="AT42" s="3"/>
      <c r="AU42" s="13"/>
      <c r="AV42" s="15"/>
    </row>
    <row r="43" spans="2:48">
      <c r="AH43" s="24">
        <v>1</v>
      </c>
      <c r="AI43" s="26" t="s">
        <v>241</v>
      </c>
      <c r="AJ43" s="238" t="s">
        <v>552</v>
      </c>
      <c r="AK43" s="239"/>
      <c r="AL43" s="239"/>
      <c r="AM43" s="239"/>
      <c r="AN43" s="239"/>
      <c r="AO43" s="239"/>
      <c r="AP43" s="239"/>
      <c r="AQ43" s="239"/>
      <c r="AR43" s="240"/>
      <c r="AS43" s="13">
        <v>15</v>
      </c>
      <c r="AT43" s="3">
        <f t="shared" ref="AT43" si="2">AH43*AS43</f>
        <v>15</v>
      </c>
      <c r="AU43" s="13"/>
      <c r="AV43" s="15"/>
    </row>
    <row r="44" spans="2:48" ht="13.2" customHeight="1">
      <c r="AH44" s="24"/>
      <c r="AI44" s="26"/>
      <c r="AJ44" s="238"/>
      <c r="AK44" s="239"/>
      <c r="AL44" s="239"/>
      <c r="AM44" s="239"/>
      <c r="AN44" s="239"/>
      <c r="AO44" s="239"/>
      <c r="AP44" s="239"/>
      <c r="AQ44" s="239"/>
      <c r="AR44" s="240"/>
      <c r="AS44" s="13"/>
      <c r="AT44" s="3"/>
      <c r="AU44" s="13"/>
      <c r="AV44" s="15"/>
    </row>
    <row r="45" spans="2:48" ht="13.8" thickBot="1">
      <c r="AH45" s="27"/>
      <c r="AI45" s="30"/>
      <c r="AJ45" s="37"/>
      <c r="AK45" s="38"/>
      <c r="AL45" s="38"/>
      <c r="AM45" s="38"/>
      <c r="AN45" s="38"/>
      <c r="AO45" s="38"/>
      <c r="AP45" s="38"/>
      <c r="AQ45" s="38"/>
      <c r="AR45" s="39"/>
      <c r="AS45" s="16"/>
      <c r="AT45" s="28"/>
      <c r="AU45" s="16"/>
      <c r="AV45" s="17"/>
    </row>
    <row r="46" spans="2:48" ht="13.8" thickBot="1"/>
    <row r="47" spans="2:48" ht="13.2" customHeight="1">
      <c r="AH47" s="6" t="s">
        <v>0</v>
      </c>
      <c r="AI47" s="221" t="s">
        <v>602</v>
      </c>
      <c r="AJ47" s="221"/>
      <c r="AK47" s="222"/>
      <c r="AL47" s="9" t="s">
        <v>1</v>
      </c>
      <c r="AM47" s="8"/>
      <c r="AN47" s="8" t="s">
        <v>326</v>
      </c>
      <c r="AO47" s="8"/>
      <c r="AP47" s="8"/>
      <c r="AQ47" s="8"/>
      <c r="AR47" s="10"/>
      <c r="AS47" s="7"/>
      <c r="AT47" s="7"/>
      <c r="AU47" s="82" t="s">
        <v>2</v>
      </c>
      <c r="AV47" s="11">
        <f>SUM(AT50:AT79)</f>
        <v>185</v>
      </c>
    </row>
    <row r="48" spans="2:48" ht="13.8" thickBot="1">
      <c r="AH48" s="12"/>
      <c r="AI48" s="44"/>
      <c r="AJ48" s="44"/>
      <c r="AK48" s="45"/>
      <c r="AL48" s="83" t="s">
        <v>243</v>
      </c>
      <c r="AM48" s="201"/>
      <c r="AN48" s="201"/>
      <c r="AO48" s="84" t="s">
        <v>244</v>
      </c>
      <c r="AP48" s="201"/>
      <c r="AQ48" s="201">
        <v>1</v>
      </c>
      <c r="AR48" s="14"/>
      <c r="AS48" s="13"/>
      <c r="AT48" s="13"/>
      <c r="AU48" s="81" t="s">
        <v>245</v>
      </c>
      <c r="AV48" s="15">
        <f>AN48+AQ48</f>
        <v>1</v>
      </c>
    </row>
    <row r="49" spans="34:48">
      <c r="AH49" s="18" t="s">
        <v>3</v>
      </c>
      <c r="AI49" s="19" t="s">
        <v>4</v>
      </c>
      <c r="AJ49" s="20" t="s">
        <v>5</v>
      </c>
      <c r="AK49" s="20" t="s">
        <v>6</v>
      </c>
      <c r="AL49" s="20" t="s">
        <v>7</v>
      </c>
      <c r="AM49" s="20" t="s">
        <v>8</v>
      </c>
      <c r="AN49" s="20" t="s">
        <v>9</v>
      </c>
      <c r="AO49" s="20" t="s">
        <v>10</v>
      </c>
      <c r="AP49" s="20" t="s">
        <v>11</v>
      </c>
      <c r="AQ49" s="20" t="s">
        <v>12</v>
      </c>
      <c r="AR49" s="20" t="s">
        <v>13</v>
      </c>
      <c r="AS49" s="21" t="s">
        <v>14</v>
      </c>
      <c r="AT49" s="19" t="s">
        <v>15</v>
      </c>
      <c r="AU49" s="22" t="s">
        <v>16</v>
      </c>
      <c r="AV49" s="23"/>
    </row>
    <row r="50" spans="34:48">
      <c r="AH50" s="24">
        <v>9</v>
      </c>
      <c r="AI50" s="3" t="s">
        <v>152</v>
      </c>
      <c r="AJ50" s="25">
        <v>4</v>
      </c>
      <c r="AK50" s="25">
        <v>4</v>
      </c>
      <c r="AL50" s="25">
        <v>4</v>
      </c>
      <c r="AM50" s="25">
        <v>4</v>
      </c>
      <c r="AN50" s="25">
        <v>1</v>
      </c>
      <c r="AO50" s="25">
        <v>4</v>
      </c>
      <c r="AP50" s="25">
        <v>1</v>
      </c>
      <c r="AQ50" s="25">
        <v>8</v>
      </c>
      <c r="AR50" s="25" t="s">
        <v>36</v>
      </c>
      <c r="AS50" s="26">
        <v>16</v>
      </c>
      <c r="AT50" s="3">
        <f>AH50*AS50</f>
        <v>144</v>
      </c>
      <c r="AU50" s="13"/>
      <c r="AV50" s="15"/>
    </row>
    <row r="51" spans="34:48">
      <c r="AH51" s="24">
        <v>1</v>
      </c>
      <c r="AI51" s="3" t="s">
        <v>235</v>
      </c>
      <c r="AJ51" s="25">
        <v>4</v>
      </c>
      <c r="AK51" s="25">
        <v>4</v>
      </c>
      <c r="AL51" s="25">
        <v>4</v>
      </c>
      <c r="AM51" s="25">
        <v>4</v>
      </c>
      <c r="AN51" s="25">
        <v>1</v>
      </c>
      <c r="AO51" s="25">
        <v>4</v>
      </c>
      <c r="AP51" s="25">
        <v>1</v>
      </c>
      <c r="AQ51" s="25">
        <v>8</v>
      </c>
      <c r="AR51" s="25" t="s">
        <v>36</v>
      </c>
      <c r="AS51" s="26">
        <v>16</v>
      </c>
      <c r="AT51" s="3">
        <f>AH51*AS51</f>
        <v>16</v>
      </c>
      <c r="AU51" s="13"/>
      <c r="AV51" s="15"/>
    </row>
    <row r="52" spans="34:48" ht="13.5" customHeight="1" thickBot="1">
      <c r="AH52" s="27"/>
      <c r="AI52" s="28"/>
      <c r="AJ52" s="29"/>
      <c r="AK52" s="29"/>
      <c r="AL52" s="29"/>
      <c r="AM52" s="29"/>
      <c r="AN52" s="29"/>
      <c r="AO52" s="29"/>
      <c r="AP52" s="29"/>
      <c r="AQ52" s="29"/>
      <c r="AR52" s="29"/>
      <c r="AS52" s="30"/>
      <c r="AT52" s="3"/>
      <c r="AU52" s="16"/>
      <c r="AV52" s="17"/>
    </row>
    <row r="53" spans="34:48" ht="13.2" customHeight="1">
      <c r="AH53" s="18" t="s">
        <v>3</v>
      </c>
      <c r="AI53" s="31" t="s">
        <v>21</v>
      </c>
      <c r="AJ53" s="231" t="s">
        <v>22</v>
      </c>
      <c r="AK53" s="232"/>
      <c r="AL53" s="233"/>
      <c r="AM53" s="231" t="s">
        <v>23</v>
      </c>
      <c r="AN53" s="233"/>
      <c r="AO53" s="231" t="s">
        <v>24</v>
      </c>
      <c r="AP53" s="233"/>
      <c r="AQ53" s="231" t="s">
        <v>25</v>
      </c>
      <c r="AR53" s="233"/>
      <c r="AS53" s="21" t="s">
        <v>14</v>
      </c>
      <c r="AT53" s="19" t="s">
        <v>15</v>
      </c>
      <c r="AU53" s="32" t="s">
        <v>16</v>
      </c>
      <c r="AV53" s="33"/>
    </row>
    <row r="54" spans="34:48" ht="13.2" customHeight="1">
      <c r="AH54" s="24"/>
      <c r="AI54" s="3" t="s">
        <v>37</v>
      </c>
      <c r="AJ54" s="226" t="s">
        <v>34</v>
      </c>
      <c r="AK54" s="227"/>
      <c r="AL54" s="228"/>
      <c r="AM54" s="226">
        <v>4</v>
      </c>
      <c r="AN54" s="228"/>
      <c r="AO54" s="226">
        <v>5</v>
      </c>
      <c r="AP54" s="228"/>
      <c r="AQ54" s="226" t="s">
        <v>35</v>
      </c>
      <c r="AR54" s="228"/>
      <c r="AS54" s="26"/>
      <c r="AT54" s="3"/>
      <c r="AU54" s="13"/>
      <c r="AV54" s="15"/>
    </row>
    <row r="55" spans="34:48" ht="12.75" customHeight="1">
      <c r="AH55" s="24"/>
      <c r="AI55" s="3" t="s">
        <v>38</v>
      </c>
      <c r="AJ55" s="229" t="s">
        <v>180</v>
      </c>
      <c r="AK55" s="237"/>
      <c r="AL55" s="230"/>
      <c r="AM55" s="229">
        <v>4</v>
      </c>
      <c r="AN55" s="230"/>
      <c r="AO55" s="229">
        <v>5</v>
      </c>
      <c r="AP55" s="230"/>
      <c r="AQ55" s="229" t="s">
        <v>181</v>
      </c>
      <c r="AR55" s="230"/>
      <c r="AS55" s="26"/>
      <c r="AT55" s="3"/>
      <c r="AU55" s="13"/>
      <c r="AV55" s="15"/>
    </row>
    <row r="56" spans="34:48">
      <c r="AH56" s="24">
        <v>1</v>
      </c>
      <c r="AI56" s="3" t="s">
        <v>153</v>
      </c>
      <c r="AJ56" s="229" t="s">
        <v>34</v>
      </c>
      <c r="AK56" s="237"/>
      <c r="AL56" s="230"/>
      <c r="AM56" s="229">
        <v>8</v>
      </c>
      <c r="AN56" s="230"/>
      <c r="AO56" s="229">
        <v>1</v>
      </c>
      <c r="AP56" s="230"/>
      <c r="AQ56" s="229" t="s">
        <v>213</v>
      </c>
      <c r="AR56" s="230"/>
      <c r="AS56" s="26">
        <v>10</v>
      </c>
      <c r="AT56" s="3">
        <f>AH56*AS56</f>
        <v>10</v>
      </c>
      <c r="AU56" s="13" t="s">
        <v>214</v>
      </c>
      <c r="AV56" s="15"/>
    </row>
    <row r="57" spans="34:48" ht="13.2" customHeight="1">
      <c r="AH57" s="24">
        <v>1</v>
      </c>
      <c r="AI57" s="3" t="s">
        <v>556</v>
      </c>
      <c r="AJ57" s="229" t="s">
        <v>196</v>
      </c>
      <c r="AK57" s="237"/>
      <c r="AL57" s="230"/>
      <c r="AM57" s="229">
        <v>4</v>
      </c>
      <c r="AN57" s="230"/>
      <c r="AO57" s="229">
        <v>6</v>
      </c>
      <c r="AP57" s="230"/>
      <c r="AQ57" s="229" t="s">
        <v>197</v>
      </c>
      <c r="AR57" s="230"/>
      <c r="AS57" s="199" t="s">
        <v>237</v>
      </c>
      <c r="AT57" s="3"/>
      <c r="AU57" s="13" t="s">
        <v>210</v>
      </c>
      <c r="AV57" s="15"/>
    </row>
    <row r="58" spans="34:48" ht="12.75" customHeight="1">
      <c r="AH58" s="24"/>
      <c r="AI58" s="3" t="s">
        <v>557</v>
      </c>
      <c r="AJ58" s="244" t="s">
        <v>196</v>
      </c>
      <c r="AK58" s="237"/>
      <c r="AL58" s="230"/>
      <c r="AM58" s="229">
        <v>8</v>
      </c>
      <c r="AN58" s="230"/>
      <c r="AO58" s="229">
        <v>3</v>
      </c>
      <c r="AP58" s="230"/>
      <c r="AQ58" s="229" t="s">
        <v>197</v>
      </c>
      <c r="AR58" s="230"/>
      <c r="AS58" s="26"/>
      <c r="AT58" s="3"/>
      <c r="AU58" s="13"/>
      <c r="AV58" s="15"/>
    </row>
    <row r="59" spans="34:48" ht="13.8" customHeight="1" thickBot="1">
      <c r="AH59" s="24"/>
      <c r="AI59" s="3"/>
      <c r="AJ59" s="234"/>
      <c r="AK59" s="235"/>
      <c r="AL59" s="236"/>
      <c r="AM59" s="229"/>
      <c r="AN59" s="230"/>
      <c r="AO59" s="229"/>
      <c r="AP59" s="230"/>
      <c r="AQ59" s="229"/>
      <c r="AR59" s="230"/>
      <c r="AS59" s="26"/>
      <c r="AT59" s="3"/>
      <c r="AU59" s="13"/>
      <c r="AV59" s="15"/>
    </row>
    <row r="60" spans="34:48" ht="13.2" customHeight="1">
      <c r="AH60" s="18" t="s">
        <v>3</v>
      </c>
      <c r="AI60" s="35" t="s">
        <v>27</v>
      </c>
      <c r="AJ60" s="35" t="s">
        <v>26</v>
      </c>
      <c r="AK60" s="32"/>
      <c r="AL60" s="202"/>
      <c r="AM60" s="32"/>
      <c r="AN60" s="202"/>
      <c r="AO60" s="32"/>
      <c r="AP60" s="202"/>
      <c r="AQ60" s="32"/>
      <c r="AR60" s="36"/>
      <c r="AS60" s="22" t="s">
        <v>14</v>
      </c>
      <c r="AT60" s="19" t="s">
        <v>15</v>
      </c>
      <c r="AU60" s="32" t="s">
        <v>16</v>
      </c>
      <c r="AV60" s="33"/>
    </row>
    <row r="61" spans="34:48" ht="13.2" customHeight="1">
      <c r="AH61" s="24"/>
      <c r="AI61" s="40" t="s">
        <v>186</v>
      </c>
      <c r="AJ61" s="40" t="s">
        <v>319</v>
      </c>
      <c r="AK61" s="41"/>
      <c r="AL61" s="41"/>
      <c r="AM61" s="41"/>
      <c r="AN61" s="41"/>
      <c r="AO61" s="41"/>
      <c r="AP61" s="41"/>
      <c r="AQ61" s="41"/>
      <c r="AR61" s="42"/>
      <c r="AS61" s="13"/>
      <c r="AT61" s="3"/>
      <c r="AU61" s="13"/>
      <c r="AV61" s="15"/>
    </row>
    <row r="62" spans="34:48" ht="13.2" customHeight="1">
      <c r="AH62" s="24"/>
      <c r="AI62" s="40" t="s">
        <v>246</v>
      </c>
      <c r="AJ62" s="241" t="s">
        <v>320</v>
      </c>
      <c r="AK62" s="242"/>
      <c r="AL62" s="242"/>
      <c r="AM62" s="242"/>
      <c r="AN62" s="242"/>
      <c r="AO62" s="242"/>
      <c r="AP62" s="242"/>
      <c r="AQ62" s="242"/>
      <c r="AR62" s="243"/>
      <c r="AS62" s="13"/>
      <c r="AT62" s="3"/>
      <c r="AU62" s="13"/>
      <c r="AV62" s="15"/>
    </row>
    <row r="63" spans="34:48">
      <c r="AH63" s="24"/>
      <c r="AI63" s="40"/>
      <c r="AJ63" s="241"/>
      <c r="AK63" s="242"/>
      <c r="AL63" s="242"/>
      <c r="AM63" s="242"/>
      <c r="AN63" s="242"/>
      <c r="AO63" s="242"/>
      <c r="AP63" s="242"/>
      <c r="AQ63" s="242"/>
      <c r="AR63" s="243"/>
      <c r="AS63" s="13"/>
      <c r="AT63" s="3"/>
      <c r="AU63" s="13"/>
      <c r="AV63" s="15"/>
    </row>
    <row r="64" spans="34:48" ht="13.2" customHeight="1">
      <c r="AH64" s="24"/>
      <c r="AI64" s="40"/>
      <c r="AJ64" s="241"/>
      <c r="AK64" s="242"/>
      <c r="AL64" s="242"/>
      <c r="AM64" s="242"/>
      <c r="AN64" s="242"/>
      <c r="AO64" s="242"/>
      <c r="AP64" s="242"/>
      <c r="AQ64" s="242"/>
      <c r="AR64" s="243"/>
      <c r="AS64" s="13"/>
      <c r="AT64" s="3"/>
      <c r="AU64" s="13"/>
      <c r="AV64" s="15"/>
    </row>
    <row r="65" spans="34:48">
      <c r="AH65" s="24"/>
      <c r="AI65" s="40"/>
      <c r="AJ65" s="241"/>
      <c r="AK65" s="242"/>
      <c r="AL65" s="242"/>
      <c r="AM65" s="242"/>
      <c r="AN65" s="242"/>
      <c r="AO65" s="242"/>
      <c r="AP65" s="242"/>
      <c r="AQ65" s="242"/>
      <c r="AR65" s="243"/>
      <c r="AS65" s="13"/>
      <c r="AT65" s="3"/>
      <c r="AU65" s="13"/>
      <c r="AV65" s="15"/>
    </row>
    <row r="66" spans="34:48">
      <c r="AH66" s="24"/>
      <c r="AI66" s="83" t="s">
        <v>522</v>
      </c>
      <c r="AJ66" s="40"/>
      <c r="AK66" s="41"/>
      <c r="AL66" s="41"/>
      <c r="AM66" s="41"/>
      <c r="AN66" s="41"/>
      <c r="AO66" s="41"/>
      <c r="AP66" s="41"/>
      <c r="AQ66" s="41"/>
      <c r="AR66" s="42"/>
      <c r="AS66" s="13"/>
      <c r="AT66" s="3"/>
      <c r="AU66" s="13"/>
      <c r="AV66" s="15"/>
    </row>
    <row r="67" spans="34:48">
      <c r="AH67" s="24"/>
      <c r="AI67" s="62" t="s">
        <v>523</v>
      </c>
      <c r="AJ67" s="238" t="s">
        <v>524</v>
      </c>
      <c r="AK67" s="239"/>
      <c r="AL67" s="239"/>
      <c r="AM67" s="239"/>
      <c r="AN67" s="239"/>
      <c r="AO67" s="239"/>
      <c r="AP67" s="239"/>
      <c r="AQ67" s="239"/>
      <c r="AR67" s="240"/>
      <c r="AS67" s="13"/>
      <c r="AT67" s="3"/>
      <c r="AU67" s="13"/>
      <c r="AV67" s="15"/>
    </row>
    <row r="68" spans="34:48" ht="13.8" customHeight="1">
      <c r="AH68" s="24"/>
      <c r="AI68" s="62"/>
      <c r="AJ68" s="238"/>
      <c r="AK68" s="239"/>
      <c r="AL68" s="239"/>
      <c r="AM68" s="239"/>
      <c r="AN68" s="239"/>
      <c r="AO68" s="239"/>
      <c r="AP68" s="239"/>
      <c r="AQ68" s="239"/>
      <c r="AR68" s="240"/>
      <c r="AS68" s="13"/>
      <c r="AT68" s="3"/>
      <c r="AU68" s="13"/>
      <c r="AV68" s="15"/>
    </row>
    <row r="69" spans="34:48">
      <c r="AH69" s="24"/>
      <c r="AI69" s="62"/>
      <c r="AJ69" s="238"/>
      <c r="AK69" s="239"/>
      <c r="AL69" s="239"/>
      <c r="AM69" s="239"/>
      <c r="AN69" s="239"/>
      <c r="AO69" s="239"/>
      <c r="AP69" s="239"/>
      <c r="AQ69" s="239"/>
      <c r="AR69" s="240"/>
      <c r="AS69" s="13"/>
      <c r="AT69" s="3"/>
      <c r="AU69" s="13"/>
      <c r="AV69" s="15"/>
    </row>
    <row r="70" spans="34:48" ht="13.95" customHeight="1">
      <c r="AH70" s="24"/>
      <c r="AI70" s="62" t="s">
        <v>525</v>
      </c>
      <c r="AJ70" s="238" t="s">
        <v>539</v>
      </c>
      <c r="AK70" s="239"/>
      <c r="AL70" s="239"/>
      <c r="AM70" s="239"/>
      <c r="AN70" s="239"/>
      <c r="AO70" s="239"/>
      <c r="AP70" s="239"/>
      <c r="AQ70" s="239"/>
      <c r="AR70" s="240"/>
      <c r="AS70" s="13"/>
      <c r="AT70" s="3"/>
      <c r="AU70" s="13"/>
      <c r="AV70" s="15"/>
    </row>
    <row r="71" spans="34:48" ht="13.5" customHeight="1">
      <c r="AH71" s="24"/>
      <c r="AI71" s="62"/>
      <c r="AJ71" s="238"/>
      <c r="AK71" s="239"/>
      <c r="AL71" s="239"/>
      <c r="AM71" s="239"/>
      <c r="AN71" s="239"/>
      <c r="AO71" s="239"/>
      <c r="AP71" s="239"/>
      <c r="AQ71" s="239"/>
      <c r="AR71" s="240"/>
      <c r="AS71" s="13"/>
      <c r="AT71" s="3"/>
      <c r="AU71" s="13"/>
      <c r="AV71" s="15"/>
    </row>
    <row r="72" spans="34:48" ht="13.2" customHeight="1">
      <c r="AH72" s="24"/>
      <c r="AI72" s="62" t="s">
        <v>526</v>
      </c>
      <c r="AJ72" s="66" t="s">
        <v>540</v>
      </c>
      <c r="AK72" s="197"/>
      <c r="AL72" s="197"/>
      <c r="AM72" s="197"/>
      <c r="AN72" s="197"/>
      <c r="AO72" s="197"/>
      <c r="AP72" s="197"/>
      <c r="AQ72" s="197"/>
      <c r="AR72" s="198"/>
      <c r="AS72" s="13"/>
      <c r="AT72" s="3"/>
      <c r="AU72" s="13"/>
      <c r="AV72" s="15"/>
    </row>
    <row r="73" spans="34:48" ht="12.75" customHeight="1">
      <c r="AH73" s="24"/>
      <c r="AI73" s="62" t="s">
        <v>527</v>
      </c>
      <c r="AJ73" s="238" t="s">
        <v>528</v>
      </c>
      <c r="AK73" s="239"/>
      <c r="AL73" s="239"/>
      <c r="AM73" s="239"/>
      <c r="AN73" s="239"/>
      <c r="AO73" s="239"/>
      <c r="AP73" s="239"/>
      <c r="AQ73" s="239"/>
      <c r="AR73" s="240"/>
      <c r="AS73" s="13"/>
      <c r="AT73" s="3"/>
      <c r="AU73" s="13"/>
      <c r="AV73" s="15"/>
    </row>
    <row r="74" spans="34:48" ht="13.2" customHeight="1">
      <c r="AH74" s="24"/>
      <c r="AI74" s="62"/>
      <c r="AJ74" s="238"/>
      <c r="AK74" s="239"/>
      <c r="AL74" s="239"/>
      <c r="AM74" s="239"/>
      <c r="AN74" s="239"/>
      <c r="AO74" s="239"/>
      <c r="AP74" s="239"/>
      <c r="AQ74" s="239"/>
      <c r="AR74" s="240"/>
      <c r="AS74" s="13"/>
      <c r="AT74" s="3"/>
      <c r="AU74" s="13"/>
      <c r="AV74" s="15"/>
    </row>
    <row r="75" spans="34:48">
      <c r="AH75" s="24"/>
      <c r="AI75" s="62"/>
      <c r="AJ75" s="238"/>
      <c r="AK75" s="239"/>
      <c r="AL75" s="239"/>
      <c r="AM75" s="239"/>
      <c r="AN75" s="239"/>
      <c r="AO75" s="239"/>
      <c r="AP75" s="239"/>
      <c r="AQ75" s="239"/>
      <c r="AR75" s="240"/>
      <c r="AS75" s="13"/>
      <c r="AT75" s="3"/>
      <c r="AU75" s="13"/>
      <c r="AV75" s="15"/>
    </row>
    <row r="76" spans="34:48">
      <c r="AH76" s="24"/>
      <c r="AI76" s="26" t="s">
        <v>177</v>
      </c>
      <c r="AJ76" s="40" t="s">
        <v>576</v>
      </c>
      <c r="AK76" s="41"/>
      <c r="AL76" s="41"/>
      <c r="AM76" s="41"/>
      <c r="AN76" s="41"/>
      <c r="AO76" s="41"/>
      <c r="AP76" s="41"/>
      <c r="AQ76" s="41"/>
      <c r="AR76" s="42"/>
      <c r="AS76" s="13"/>
      <c r="AT76" s="3"/>
      <c r="AU76" s="13"/>
      <c r="AV76" s="15"/>
    </row>
    <row r="77" spans="34:48">
      <c r="AH77" s="24">
        <v>1</v>
      </c>
      <c r="AI77" s="26" t="s">
        <v>241</v>
      </c>
      <c r="AJ77" s="238" t="s">
        <v>552</v>
      </c>
      <c r="AK77" s="239"/>
      <c r="AL77" s="239"/>
      <c r="AM77" s="239"/>
      <c r="AN77" s="239"/>
      <c r="AO77" s="239"/>
      <c r="AP77" s="239"/>
      <c r="AQ77" s="239"/>
      <c r="AR77" s="240"/>
      <c r="AS77" s="13">
        <v>15</v>
      </c>
      <c r="AT77" s="3">
        <f t="shared" ref="AT77" si="3">AH77*AS77</f>
        <v>15</v>
      </c>
      <c r="AU77" s="13"/>
      <c r="AV77" s="15"/>
    </row>
    <row r="78" spans="34:48">
      <c r="AH78" s="24"/>
      <c r="AI78" s="26"/>
      <c r="AJ78" s="238"/>
      <c r="AK78" s="239"/>
      <c r="AL78" s="239"/>
      <c r="AM78" s="239"/>
      <c r="AN78" s="239"/>
      <c r="AO78" s="239"/>
      <c r="AP78" s="239"/>
      <c r="AQ78" s="239"/>
      <c r="AR78" s="240"/>
      <c r="AS78" s="13"/>
      <c r="AT78" s="3"/>
      <c r="AU78" s="13"/>
      <c r="AV78" s="15"/>
    </row>
    <row r="79" spans="34:48" ht="13.5" customHeight="1" thickBot="1">
      <c r="AH79" s="27"/>
      <c r="AI79" s="30"/>
      <c r="AJ79" s="37"/>
      <c r="AK79" s="38"/>
      <c r="AL79" s="38"/>
      <c r="AM79" s="38"/>
      <c r="AN79" s="38"/>
      <c r="AO79" s="38"/>
      <c r="AP79" s="38"/>
      <c r="AQ79" s="38"/>
      <c r="AR79" s="39"/>
      <c r="AS79" s="16"/>
      <c r="AT79" s="28"/>
      <c r="AU79" s="16"/>
      <c r="AV79" s="17"/>
    </row>
    <row r="80" spans="34:48" ht="13.8" thickBot="1"/>
    <row r="81" spans="34:48">
      <c r="AH81" s="6" t="s">
        <v>0</v>
      </c>
      <c r="AI81" s="204" t="s">
        <v>477</v>
      </c>
      <c r="AJ81" s="204"/>
      <c r="AK81" s="205"/>
      <c r="AL81" s="9" t="s">
        <v>1</v>
      </c>
      <c r="AM81" s="8"/>
      <c r="AN81" s="8" t="s">
        <v>230</v>
      </c>
      <c r="AO81" s="8"/>
      <c r="AP81" s="8"/>
      <c r="AQ81" s="8"/>
      <c r="AR81" s="10"/>
      <c r="AS81" s="7"/>
      <c r="AT81" s="7"/>
      <c r="AU81" s="7" t="s">
        <v>2</v>
      </c>
      <c r="AV81" s="11">
        <f>SUM(AT83:AT99)</f>
        <v>145</v>
      </c>
    </row>
    <row r="82" spans="34:48" ht="13.5" customHeight="1" thickBot="1">
      <c r="AH82" s="12"/>
      <c r="AI82" s="44"/>
      <c r="AJ82" s="44"/>
      <c r="AK82" s="45"/>
      <c r="AL82" s="83" t="s">
        <v>243</v>
      </c>
      <c r="AM82" s="201"/>
      <c r="AN82" s="201"/>
      <c r="AO82" s="84" t="s">
        <v>244</v>
      </c>
      <c r="AP82" s="201"/>
      <c r="AQ82" s="201"/>
      <c r="AR82" s="14"/>
      <c r="AS82" s="13"/>
      <c r="AT82" s="13"/>
      <c r="AU82" s="81" t="s">
        <v>245</v>
      </c>
      <c r="AV82" s="15">
        <f>AN82+AQ82</f>
        <v>0</v>
      </c>
    </row>
    <row r="83" spans="34:48">
      <c r="AH83" s="18" t="s">
        <v>3</v>
      </c>
      <c r="AI83" s="21" t="s">
        <v>17</v>
      </c>
      <c r="AJ83" s="203"/>
      <c r="AK83" s="20" t="s">
        <v>6</v>
      </c>
      <c r="AL83" s="231" t="s">
        <v>18</v>
      </c>
      <c r="AM83" s="232"/>
      <c r="AN83" s="233"/>
      <c r="AO83" s="231" t="s">
        <v>19</v>
      </c>
      <c r="AP83" s="233"/>
      <c r="AQ83" s="231" t="s">
        <v>20</v>
      </c>
      <c r="AR83" s="233"/>
      <c r="AS83" s="21" t="s">
        <v>14</v>
      </c>
      <c r="AT83" s="19" t="s">
        <v>15</v>
      </c>
      <c r="AU83" s="22" t="s">
        <v>16</v>
      </c>
      <c r="AV83" s="23"/>
    </row>
    <row r="84" spans="34:48">
      <c r="AH84" s="24">
        <v>1</v>
      </c>
      <c r="AI84" s="26" t="s">
        <v>268</v>
      </c>
      <c r="AJ84" s="200"/>
      <c r="AK84" s="25">
        <v>4</v>
      </c>
      <c r="AL84" s="226">
        <v>12</v>
      </c>
      <c r="AM84" s="227"/>
      <c r="AN84" s="228"/>
      <c r="AO84" s="226">
        <v>11</v>
      </c>
      <c r="AP84" s="228"/>
      <c r="AQ84" s="226">
        <v>10</v>
      </c>
      <c r="AR84" s="228"/>
      <c r="AS84" s="26">
        <v>65</v>
      </c>
      <c r="AT84" s="3">
        <f>AH84*AS84</f>
        <v>65</v>
      </c>
      <c r="AU84" s="13"/>
      <c r="AV84" s="15"/>
    </row>
    <row r="85" spans="34:48" ht="13.5" customHeight="1" thickBot="1">
      <c r="AH85" s="24"/>
      <c r="AI85" s="26"/>
      <c r="AJ85" s="200"/>
      <c r="AK85" s="25"/>
      <c r="AL85" s="199"/>
      <c r="AM85" s="201"/>
      <c r="AN85" s="200"/>
      <c r="AO85" s="199"/>
      <c r="AP85" s="200"/>
      <c r="AQ85" s="199"/>
      <c r="AR85" s="14"/>
      <c r="AS85" s="26"/>
      <c r="AT85" s="3"/>
      <c r="AU85" s="13"/>
      <c r="AV85" s="15"/>
    </row>
    <row r="86" spans="34:48">
      <c r="AH86" s="18" t="s">
        <v>3</v>
      </c>
      <c r="AI86" s="31" t="s">
        <v>21</v>
      </c>
      <c r="AJ86" s="231" t="s">
        <v>22</v>
      </c>
      <c r="AK86" s="232"/>
      <c r="AL86" s="233"/>
      <c r="AM86" s="231" t="s">
        <v>23</v>
      </c>
      <c r="AN86" s="233"/>
      <c r="AO86" s="231" t="s">
        <v>24</v>
      </c>
      <c r="AP86" s="233"/>
      <c r="AQ86" s="231" t="s">
        <v>25</v>
      </c>
      <c r="AR86" s="233"/>
      <c r="AS86" s="21" t="s">
        <v>14</v>
      </c>
      <c r="AT86" s="19" t="s">
        <v>15</v>
      </c>
      <c r="AU86" s="32" t="s">
        <v>16</v>
      </c>
      <c r="AV86" s="33"/>
    </row>
    <row r="87" spans="34:48">
      <c r="AH87" s="24"/>
      <c r="AI87" s="3" t="s">
        <v>269</v>
      </c>
      <c r="AJ87" s="272" t="s">
        <v>196</v>
      </c>
      <c r="AK87" s="273"/>
      <c r="AL87" s="274"/>
      <c r="AM87" s="272">
        <v>7</v>
      </c>
      <c r="AN87" s="274"/>
      <c r="AO87" s="272">
        <v>4</v>
      </c>
      <c r="AP87" s="274"/>
      <c r="AQ87" s="272" t="s">
        <v>586</v>
      </c>
      <c r="AR87" s="274"/>
      <c r="AS87" s="26"/>
      <c r="AT87" s="3"/>
      <c r="AU87" s="13"/>
      <c r="AV87" s="15"/>
    </row>
    <row r="88" spans="34:48">
      <c r="AH88" s="24">
        <v>1</v>
      </c>
      <c r="AI88" s="3" t="s">
        <v>608</v>
      </c>
      <c r="AJ88" s="229" t="s">
        <v>180</v>
      </c>
      <c r="AK88" s="237"/>
      <c r="AL88" s="230"/>
      <c r="AM88" s="229">
        <v>4</v>
      </c>
      <c r="AN88" s="230"/>
      <c r="AO88" s="229">
        <v>5</v>
      </c>
      <c r="AP88" s="230"/>
      <c r="AQ88" s="229" t="s">
        <v>181</v>
      </c>
      <c r="AR88" s="230"/>
      <c r="AS88" s="26">
        <v>5</v>
      </c>
      <c r="AT88" s="3">
        <f>AH88*AS88</f>
        <v>5</v>
      </c>
      <c r="AU88" s="13" t="s">
        <v>259</v>
      </c>
      <c r="AV88" s="15"/>
    </row>
    <row r="89" spans="34:48">
      <c r="AH89" s="24">
        <v>1</v>
      </c>
      <c r="AI89" s="3" t="s">
        <v>270</v>
      </c>
      <c r="AJ89" s="272" t="s">
        <v>196</v>
      </c>
      <c r="AK89" s="273"/>
      <c r="AL89" s="274"/>
      <c r="AM89" s="272">
        <v>9</v>
      </c>
      <c r="AN89" s="274"/>
      <c r="AO89" s="272">
        <v>2</v>
      </c>
      <c r="AP89" s="274"/>
      <c r="AQ89" s="272" t="s">
        <v>197</v>
      </c>
      <c r="AR89" s="274"/>
      <c r="AS89" s="26">
        <v>60</v>
      </c>
      <c r="AT89" s="3">
        <f>AH89*AS89</f>
        <v>60</v>
      </c>
      <c r="AU89" s="13"/>
      <c r="AV89" s="15"/>
    </row>
    <row r="90" spans="34:48">
      <c r="AH90" s="24">
        <v>0</v>
      </c>
      <c r="AI90" s="3" t="s">
        <v>223</v>
      </c>
      <c r="AJ90" s="229" t="s">
        <v>194</v>
      </c>
      <c r="AK90" s="237"/>
      <c r="AL90" s="230"/>
      <c r="AM90" s="229">
        <v>5</v>
      </c>
      <c r="AN90" s="230"/>
      <c r="AO90" s="229">
        <v>4</v>
      </c>
      <c r="AP90" s="230"/>
      <c r="AQ90" s="229" t="s">
        <v>195</v>
      </c>
      <c r="AR90" s="230"/>
      <c r="AS90" s="26">
        <v>40</v>
      </c>
      <c r="AT90" s="3">
        <f t="shared" ref="AT90:AT91" si="4">AH90*AS90</f>
        <v>0</v>
      </c>
      <c r="AU90" s="13"/>
      <c r="AV90" s="15"/>
    </row>
    <row r="91" spans="34:48">
      <c r="AH91" s="24">
        <v>1</v>
      </c>
      <c r="AI91" s="3" t="s">
        <v>313</v>
      </c>
      <c r="AJ91" s="269"/>
      <c r="AK91" s="270"/>
      <c r="AL91" s="271"/>
      <c r="AM91" s="269"/>
      <c r="AN91" s="271"/>
      <c r="AO91" s="269"/>
      <c r="AP91" s="271"/>
      <c r="AQ91" s="269"/>
      <c r="AR91" s="271"/>
      <c r="AS91" s="26">
        <v>10</v>
      </c>
      <c r="AT91" s="3">
        <f t="shared" si="4"/>
        <v>10</v>
      </c>
      <c r="AU91" s="13"/>
      <c r="AV91" s="15"/>
    </row>
    <row r="92" spans="34:48" ht="13.5" customHeight="1" thickBot="1">
      <c r="AH92" s="24"/>
      <c r="AI92" s="3"/>
      <c r="AJ92" s="234"/>
      <c r="AK92" s="235"/>
      <c r="AL92" s="236"/>
      <c r="AM92" s="229"/>
      <c r="AN92" s="230"/>
      <c r="AO92" s="229"/>
      <c r="AP92" s="230"/>
      <c r="AQ92" s="229"/>
      <c r="AR92" s="230"/>
      <c r="AS92" s="26"/>
      <c r="AT92" s="3"/>
      <c r="AU92" s="13"/>
      <c r="AV92" s="15"/>
    </row>
    <row r="93" spans="34:48">
      <c r="AH93" s="18" t="s">
        <v>3</v>
      </c>
      <c r="AI93" s="35" t="s">
        <v>27</v>
      </c>
      <c r="AJ93" s="35" t="s">
        <v>26</v>
      </c>
      <c r="AK93" s="32"/>
      <c r="AL93" s="202"/>
      <c r="AM93" s="32"/>
      <c r="AN93" s="202"/>
      <c r="AO93" s="32"/>
      <c r="AP93" s="202"/>
      <c r="AQ93" s="32"/>
      <c r="AR93" s="36"/>
      <c r="AS93" s="22" t="s">
        <v>14</v>
      </c>
      <c r="AT93" s="19" t="s">
        <v>15</v>
      </c>
      <c r="AU93" s="32" t="s">
        <v>16</v>
      </c>
      <c r="AV93" s="33"/>
    </row>
    <row r="94" spans="34:48" ht="12.75" customHeight="1">
      <c r="AH94" s="24"/>
      <c r="AI94" s="26" t="s">
        <v>183</v>
      </c>
      <c r="AJ94" s="85"/>
      <c r="AK94" s="86"/>
      <c r="AL94" s="86"/>
      <c r="AM94" s="86"/>
      <c r="AN94" s="86"/>
      <c r="AO94" s="86"/>
      <c r="AP94" s="86"/>
      <c r="AQ94" s="86"/>
      <c r="AR94" s="87"/>
      <c r="AS94" s="13"/>
      <c r="AT94" s="3"/>
      <c r="AU94" s="13"/>
      <c r="AV94" s="15"/>
    </row>
    <row r="95" spans="34:48">
      <c r="AH95" s="24">
        <v>1</v>
      </c>
      <c r="AI95" s="26" t="s">
        <v>609</v>
      </c>
      <c r="AJ95" s="85"/>
      <c r="AK95" s="86"/>
      <c r="AL95" s="86"/>
      <c r="AM95" s="86"/>
      <c r="AN95" s="86"/>
      <c r="AO95" s="86"/>
      <c r="AP95" s="86"/>
      <c r="AQ95" s="86"/>
      <c r="AR95" s="87"/>
      <c r="AS95" s="13">
        <v>5</v>
      </c>
      <c r="AT95" s="3">
        <f>AH95*AS95</f>
        <v>5</v>
      </c>
      <c r="AU95" s="13"/>
      <c r="AV95" s="15"/>
    </row>
    <row r="96" spans="34:48">
      <c r="AH96" s="24"/>
      <c r="AI96" s="26" t="s">
        <v>314</v>
      </c>
      <c r="AJ96" s="238" t="s">
        <v>315</v>
      </c>
      <c r="AK96" s="239"/>
      <c r="AL96" s="239"/>
      <c r="AM96" s="239"/>
      <c r="AN96" s="239"/>
      <c r="AO96" s="239"/>
      <c r="AP96" s="239"/>
      <c r="AQ96" s="239"/>
      <c r="AR96" s="240"/>
      <c r="AS96" s="13"/>
      <c r="AT96" s="3"/>
      <c r="AU96" s="13"/>
      <c r="AV96" s="15"/>
    </row>
    <row r="97" spans="34:48" ht="12.75" customHeight="1">
      <c r="AH97" s="24"/>
      <c r="AI97" s="26"/>
      <c r="AJ97" s="238"/>
      <c r="AK97" s="239"/>
      <c r="AL97" s="239"/>
      <c r="AM97" s="239"/>
      <c r="AN97" s="239"/>
      <c r="AO97" s="239"/>
      <c r="AP97" s="239"/>
      <c r="AQ97" s="239"/>
      <c r="AR97" s="240"/>
      <c r="AS97" s="13"/>
      <c r="AT97" s="3"/>
      <c r="AU97" s="13"/>
      <c r="AV97" s="15"/>
    </row>
    <row r="98" spans="34:48" ht="13.2" customHeight="1">
      <c r="AH98" s="24"/>
      <c r="AI98" s="26"/>
      <c r="AJ98" s="40"/>
      <c r="AK98" s="41"/>
      <c r="AL98" s="41"/>
      <c r="AM98" s="41"/>
      <c r="AN98" s="41"/>
      <c r="AO98" s="41"/>
      <c r="AP98" s="41"/>
      <c r="AQ98" s="41"/>
      <c r="AR98" s="42"/>
      <c r="AS98" s="13"/>
      <c r="AT98" s="3"/>
      <c r="AU98" s="13"/>
      <c r="AV98" s="15"/>
    </row>
    <row r="99" spans="34:48" ht="13.8" thickBot="1">
      <c r="AH99" s="27"/>
      <c r="AI99" s="30"/>
      <c r="AJ99" s="37"/>
      <c r="AK99" s="38"/>
      <c r="AL99" s="38"/>
      <c r="AM99" s="38"/>
      <c r="AN99" s="38"/>
      <c r="AO99" s="38"/>
      <c r="AP99" s="38"/>
      <c r="AQ99" s="38"/>
      <c r="AR99" s="39"/>
      <c r="AS99" s="16"/>
      <c r="AT99" s="28"/>
      <c r="AU99" s="16"/>
      <c r="AV99" s="17"/>
    </row>
    <row r="101" spans="34:48" ht="13.8" customHeight="1"/>
    <row r="103" spans="34:48" ht="13.8" customHeight="1"/>
    <row r="106" spans="34:48" ht="13.8" customHeight="1"/>
    <row r="109" spans="34:48" ht="13.2" customHeight="1"/>
    <row r="112" spans="34:48" ht="13.2" customHeight="1"/>
    <row r="118" ht="13.2" customHeight="1"/>
    <row r="128" ht="13.2" customHeight="1"/>
    <row r="129" ht="13.2" customHeight="1"/>
    <row r="134" ht="13.8" customHeight="1"/>
    <row r="136" ht="13.8" customHeight="1"/>
    <row r="139" ht="13.8" customHeight="1"/>
    <row r="148" ht="13.2" customHeight="1"/>
    <row r="149" ht="13.2" customHeight="1"/>
    <row r="150" ht="13.2" customHeight="1"/>
    <row r="153" ht="13.2" customHeight="1"/>
    <row r="156" ht="13.2" customHeight="1"/>
    <row r="157" ht="13.2" customHeight="1"/>
    <row r="162" ht="13.2" customHeight="1"/>
    <row r="165" ht="13.2" customHeight="1"/>
    <row r="167" ht="13.2" customHeight="1"/>
    <row r="169" ht="13.2" customHeight="1"/>
    <row r="170" ht="13.2" customHeight="1"/>
    <row r="172" ht="13.2" customHeight="1"/>
    <row r="173" ht="13.2" customHeight="1"/>
    <row r="174" ht="13.2" customHeight="1"/>
    <row r="177" ht="13.2" customHeight="1"/>
    <row r="179" ht="13.2" customHeight="1"/>
    <row r="181" ht="13.2" customHeight="1"/>
    <row r="185" ht="13.2" customHeight="1"/>
    <row r="187" ht="13.2" customHeight="1"/>
    <row r="189" ht="13.2" customHeight="1"/>
    <row r="193" ht="13.2" customHeight="1"/>
    <row r="196" ht="13.2" customHeight="1"/>
    <row r="198" ht="13.2" customHeight="1"/>
    <row r="199" ht="13.2" customHeight="1"/>
    <row r="203" ht="13.2" customHeight="1"/>
    <row r="206" ht="13.2" customHeight="1"/>
    <row r="208" ht="13.2" customHeight="1"/>
    <row r="209" ht="13.2" customHeight="1"/>
    <row r="211" ht="13.2" customHeight="1"/>
    <row r="214" ht="13.2" customHeight="1"/>
    <row r="217" ht="13.2" customHeight="1"/>
    <row r="219" ht="13.2" customHeight="1"/>
    <row r="222" ht="13.2" customHeight="1"/>
  </sheetData>
  <mergeCells count="258">
    <mergeCell ref="AO92:AP92"/>
    <mergeCell ref="AQ92:AR92"/>
    <mergeCell ref="AJ96:AR97"/>
    <mergeCell ref="AO90:AP90"/>
    <mergeCell ref="AQ90:AR90"/>
    <mergeCell ref="AJ91:AL91"/>
    <mergeCell ref="AM91:AN91"/>
    <mergeCell ref="AO91:AP91"/>
    <mergeCell ref="AQ91:AR91"/>
    <mergeCell ref="AJ90:AL90"/>
    <mergeCell ref="AM90:AN90"/>
    <mergeCell ref="AJ92:AL92"/>
    <mergeCell ref="AM92:AN92"/>
    <mergeCell ref="AJ89:AL89"/>
    <mergeCell ref="AM89:AN89"/>
    <mergeCell ref="AO89:AP89"/>
    <mergeCell ref="AQ89:AR89"/>
    <mergeCell ref="AJ88:AL88"/>
    <mergeCell ref="AM88:AN88"/>
    <mergeCell ref="AJ86:AL86"/>
    <mergeCell ref="AM86:AN86"/>
    <mergeCell ref="AO86:AP86"/>
    <mergeCell ref="AQ86:AR86"/>
    <mergeCell ref="AJ87:AL87"/>
    <mergeCell ref="AM87:AN87"/>
    <mergeCell ref="AO87:AP87"/>
    <mergeCell ref="AQ87:AR87"/>
    <mergeCell ref="AJ67:AR69"/>
    <mergeCell ref="AJ59:AL59"/>
    <mergeCell ref="AM59:AN59"/>
    <mergeCell ref="AO59:AP59"/>
    <mergeCell ref="AQ59:AR59"/>
    <mergeCell ref="AJ73:AR75"/>
    <mergeCell ref="AJ70:AR71"/>
    <mergeCell ref="AJ77:AR78"/>
    <mergeCell ref="AO88:AP88"/>
    <mergeCell ref="AL83:AN83"/>
    <mergeCell ref="AO83:AP83"/>
    <mergeCell ref="AQ83:AR83"/>
    <mergeCell ref="AL84:AN84"/>
    <mergeCell ref="AO84:AP84"/>
    <mergeCell ref="AQ84:AR84"/>
    <mergeCell ref="AQ88:AR88"/>
    <mergeCell ref="AJ56:AL56"/>
    <mergeCell ref="AM56:AN56"/>
    <mergeCell ref="AO56:AP56"/>
    <mergeCell ref="AQ56:AR56"/>
    <mergeCell ref="AJ57:AL57"/>
    <mergeCell ref="AM57:AN57"/>
    <mergeCell ref="AO57:AP57"/>
    <mergeCell ref="AJ62:AR65"/>
    <mergeCell ref="AQ57:AR57"/>
    <mergeCell ref="AJ58:AL58"/>
    <mergeCell ref="AM58:AN58"/>
    <mergeCell ref="AO58:AP58"/>
    <mergeCell ref="AQ58:AR58"/>
    <mergeCell ref="AI47:AK47"/>
    <mergeCell ref="AJ54:AL54"/>
    <mergeCell ref="AM54:AN54"/>
    <mergeCell ref="AO54:AP54"/>
    <mergeCell ref="AQ54:AR54"/>
    <mergeCell ref="AJ55:AL55"/>
    <mergeCell ref="AM55:AN55"/>
    <mergeCell ref="AO55:AP55"/>
    <mergeCell ref="AQ55:AR55"/>
    <mergeCell ref="AJ53:AL53"/>
    <mergeCell ref="AM53:AN53"/>
    <mergeCell ref="AO53:AP53"/>
    <mergeCell ref="AQ53:AR53"/>
    <mergeCell ref="AJ43:AR44"/>
    <mergeCell ref="T29:AB31"/>
    <mergeCell ref="BP9:BR9"/>
    <mergeCell ref="BS9:BT9"/>
    <mergeCell ref="BU9:BV9"/>
    <mergeCell ref="BW9:BX9"/>
    <mergeCell ref="AJ30:AR32"/>
    <mergeCell ref="AJ38:AR39"/>
    <mergeCell ref="T32:AB33"/>
    <mergeCell ref="AJ33:AR34"/>
    <mergeCell ref="AJ35:AR37"/>
    <mergeCell ref="BP12:BR12"/>
    <mergeCell ref="BS12:BT12"/>
    <mergeCell ref="BU12:BV12"/>
    <mergeCell ref="BW12:BX12"/>
    <mergeCell ref="BP14:BX14"/>
    <mergeCell ref="BP20:BX21"/>
    <mergeCell ref="BP17:BX19"/>
    <mergeCell ref="T24:AB26"/>
    <mergeCell ref="BU7:BV7"/>
    <mergeCell ref="BW7:BX7"/>
    <mergeCell ref="T27:AB28"/>
    <mergeCell ref="BR7:BT7"/>
    <mergeCell ref="BP10:BR10"/>
    <mergeCell ref="BS10:BT10"/>
    <mergeCell ref="BU10:BV10"/>
    <mergeCell ref="BW10:BX10"/>
    <mergeCell ref="BP11:BR11"/>
    <mergeCell ref="BS11:BT11"/>
    <mergeCell ref="BU11:BV11"/>
    <mergeCell ref="BR6:BT6"/>
    <mergeCell ref="BU6:BV6"/>
    <mergeCell ref="BW6:BX6"/>
    <mergeCell ref="AJ25:AR28"/>
    <mergeCell ref="BW11:BX11"/>
    <mergeCell ref="AJ22:AL22"/>
    <mergeCell ref="AM22:AN22"/>
    <mergeCell ref="AO22:AP22"/>
    <mergeCell ref="AQ22:AR22"/>
    <mergeCell ref="AJ20:AL20"/>
    <mergeCell ref="AM20:AN20"/>
    <mergeCell ref="AO20:AP20"/>
    <mergeCell ref="AQ20:AR20"/>
    <mergeCell ref="AJ21:AL21"/>
    <mergeCell ref="AM21:AN21"/>
    <mergeCell ref="AO21:AP21"/>
    <mergeCell ref="AQ21:AR21"/>
    <mergeCell ref="AJ18:AL18"/>
    <mergeCell ref="AM18:AN18"/>
    <mergeCell ref="AO18:AP18"/>
    <mergeCell ref="AQ18:AR18"/>
    <mergeCell ref="T19:AB22"/>
    <mergeCell ref="AJ19:AL19"/>
    <mergeCell ref="AM19:AN19"/>
    <mergeCell ref="AO19:AP19"/>
    <mergeCell ref="AQ19:AR19"/>
    <mergeCell ref="AA16:AB16"/>
    <mergeCell ref="AJ16:AL16"/>
    <mergeCell ref="AJ17:AL17"/>
    <mergeCell ref="AM17:AN17"/>
    <mergeCell ref="AO17:AP17"/>
    <mergeCell ref="AQ17:AR17"/>
    <mergeCell ref="AM16:AN16"/>
    <mergeCell ref="AO16:AP16"/>
    <mergeCell ref="AQ16:AR16"/>
    <mergeCell ref="CM13:CN13"/>
    <mergeCell ref="T14:V14"/>
    <mergeCell ref="W14:X14"/>
    <mergeCell ref="Y14:Z14"/>
    <mergeCell ref="AA14:AB14"/>
    <mergeCell ref="AJ14:AL14"/>
    <mergeCell ref="AM14:AN14"/>
    <mergeCell ref="AO14:AP14"/>
    <mergeCell ref="AQ14:AR14"/>
    <mergeCell ref="CF13:CH13"/>
    <mergeCell ref="CI13:CJ13"/>
    <mergeCell ref="CK13:CL13"/>
    <mergeCell ref="AJ13:AL13"/>
    <mergeCell ref="AM13:AN13"/>
    <mergeCell ref="AO13:AP13"/>
    <mergeCell ref="AQ13:AR13"/>
    <mergeCell ref="CM11:CN11"/>
    <mergeCell ref="T12:V12"/>
    <mergeCell ref="W12:X12"/>
    <mergeCell ref="BE11:BF11"/>
    <mergeCell ref="BG11:BH11"/>
    <mergeCell ref="AZ11:BB11"/>
    <mergeCell ref="BC11:BD11"/>
    <mergeCell ref="Y11:Z11"/>
    <mergeCell ref="CK12:CL12"/>
    <mergeCell ref="CM12:CN12"/>
    <mergeCell ref="CF12:CH12"/>
    <mergeCell ref="CI12:CJ12"/>
    <mergeCell ref="Y12:Z12"/>
    <mergeCell ref="AA12:AB12"/>
    <mergeCell ref="AJ12:AL12"/>
    <mergeCell ref="AM12:AN12"/>
    <mergeCell ref="AO12:AP12"/>
    <mergeCell ref="D18:L22"/>
    <mergeCell ref="D26:L28"/>
    <mergeCell ref="D29:L30"/>
    <mergeCell ref="D31:L33"/>
    <mergeCell ref="D34:L35"/>
    <mergeCell ref="AQ12:AR12"/>
    <mergeCell ref="CF11:CH11"/>
    <mergeCell ref="CI11:CJ11"/>
    <mergeCell ref="CK11:CL11"/>
    <mergeCell ref="T13:V13"/>
    <mergeCell ref="W13:X13"/>
    <mergeCell ref="Y13:Z13"/>
    <mergeCell ref="AA13:AB13"/>
    <mergeCell ref="T15:V15"/>
    <mergeCell ref="W15:X15"/>
    <mergeCell ref="Y15:Z15"/>
    <mergeCell ref="AA15:AB15"/>
    <mergeCell ref="AJ15:AL15"/>
    <mergeCell ref="AM15:AN15"/>
    <mergeCell ref="AO15:AP15"/>
    <mergeCell ref="AQ15:AR15"/>
    <mergeCell ref="T16:V16"/>
    <mergeCell ref="W16:X16"/>
    <mergeCell ref="Y16:Z16"/>
    <mergeCell ref="D13:F13"/>
    <mergeCell ref="G13:H13"/>
    <mergeCell ref="I13:J13"/>
    <mergeCell ref="K13:L13"/>
    <mergeCell ref="Y10:Z10"/>
    <mergeCell ref="AA10:AB10"/>
    <mergeCell ref="CF9:CH9"/>
    <mergeCell ref="CI9:CJ9"/>
    <mergeCell ref="CK9:CL9"/>
    <mergeCell ref="CF10:CH10"/>
    <mergeCell ref="CI10:CJ10"/>
    <mergeCell ref="CK10:CL10"/>
    <mergeCell ref="AZ10:BB10"/>
    <mergeCell ref="BC10:BD10"/>
    <mergeCell ref="BE10:BF10"/>
    <mergeCell ref="BG10:BH10"/>
    <mergeCell ref="AA11:AB11"/>
    <mergeCell ref="AJ11:AL11"/>
    <mergeCell ref="AM11:AN11"/>
    <mergeCell ref="AO11:AP11"/>
    <mergeCell ref="AQ11:AR11"/>
    <mergeCell ref="T11:V11"/>
    <mergeCell ref="W11:X11"/>
    <mergeCell ref="CM9:CN9"/>
    <mergeCell ref="T10:V10"/>
    <mergeCell ref="W10:X10"/>
    <mergeCell ref="CK7:CL7"/>
    <mergeCell ref="CM7:CN7"/>
    <mergeCell ref="AZ9:BB9"/>
    <mergeCell ref="BC9:BD9"/>
    <mergeCell ref="BE9:BF9"/>
    <mergeCell ref="BG9:BH9"/>
    <mergeCell ref="CM10:CN10"/>
    <mergeCell ref="CH6:CJ6"/>
    <mergeCell ref="CK6:CL6"/>
    <mergeCell ref="CM6:CN6"/>
    <mergeCell ref="BB7:BD7"/>
    <mergeCell ref="BE7:BF7"/>
    <mergeCell ref="BG7:BH7"/>
    <mergeCell ref="CH7:CJ7"/>
    <mergeCell ref="BB6:BD6"/>
    <mergeCell ref="BE6:BF6"/>
    <mergeCell ref="BG6:BH6"/>
    <mergeCell ref="D10:F10"/>
    <mergeCell ref="G10:H10"/>
    <mergeCell ref="I10:J10"/>
    <mergeCell ref="K10:L10"/>
    <mergeCell ref="D11:F11"/>
    <mergeCell ref="G11:H11"/>
    <mergeCell ref="I11:J11"/>
    <mergeCell ref="K11:L11"/>
    <mergeCell ref="D12:F12"/>
    <mergeCell ref="G12:H12"/>
    <mergeCell ref="I12:J12"/>
    <mergeCell ref="K12:L12"/>
    <mergeCell ref="CD2:CR2"/>
    <mergeCell ref="S4:U4"/>
    <mergeCell ref="AI4:AK4"/>
    <mergeCell ref="AY4:BA4"/>
    <mergeCell ref="CE4:CG4"/>
    <mergeCell ref="B2:P2"/>
    <mergeCell ref="R2:AF2"/>
    <mergeCell ref="AH2:AV2"/>
    <mergeCell ref="AX2:BL2"/>
    <mergeCell ref="BN2:CB2"/>
    <mergeCell ref="C4:E4"/>
    <mergeCell ref="BO4:BQ4"/>
  </mergeCells>
  <conditionalFormatting sqref="D3">
    <cfRule type="cellIs" dxfId="0" priority="1" operator="greaterThan">
      <formula>0</formula>
    </cfRule>
  </conditionalFormatting>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sheetPr>
    <pageSetUpPr fitToPage="1"/>
  </sheetPr>
  <dimension ref="A1:AP37"/>
  <sheetViews>
    <sheetView zoomScale="85" zoomScaleNormal="85" workbookViewId="0">
      <selection activeCell="AQ20" sqref="A1:AQ20"/>
    </sheetView>
  </sheetViews>
  <sheetFormatPr defaultColWidth="5.5546875" defaultRowHeight="30" customHeight="1"/>
  <cols>
    <col min="1" max="1" width="5.5546875" style="55"/>
    <col min="2" max="2" width="5.5546875" style="56" customWidth="1"/>
    <col min="3" max="3" width="5.5546875" style="55"/>
    <col min="4" max="15" width="5.5546875" style="56"/>
    <col min="16" max="27" width="5.5546875" style="57"/>
    <col min="28" max="16384" width="5.5546875" style="56"/>
  </cols>
  <sheetData>
    <row r="1" spans="1:42" s="119" customFormat="1" ht="30" customHeight="1">
      <c r="A1" s="126"/>
      <c r="P1" s="112"/>
      <c r="Q1" s="112"/>
      <c r="R1" s="112"/>
      <c r="S1" s="112"/>
      <c r="T1" s="112"/>
      <c r="U1" s="112"/>
      <c r="V1" s="112"/>
      <c r="W1" s="112"/>
      <c r="X1" s="112"/>
      <c r="Y1" s="112"/>
      <c r="Z1" s="112"/>
      <c r="AA1" s="112"/>
    </row>
    <row r="2" spans="1:42" ht="30" customHeight="1">
      <c r="B2" s="301" t="s">
        <v>671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3"/>
    </row>
    <row r="3" spans="1:42" ht="30" customHeight="1">
      <c r="B3" s="55"/>
      <c r="C3" s="56"/>
      <c r="T3" s="119">
        <f>G4+N4+U4+AB4+AI4+AP4</f>
        <v>2000</v>
      </c>
      <c r="U3" s="126" t="s">
        <v>480</v>
      </c>
      <c r="V3" s="119"/>
      <c r="W3" s="119">
        <f>G5+N5+U5+AB5+AI5+AP5+(ROUNDDOWN((T3/1000),0))</f>
        <v>0</v>
      </c>
      <c r="X3" s="119" t="s">
        <v>507</v>
      </c>
    </row>
    <row r="4" spans="1:42" ht="30" customHeight="1">
      <c r="B4" s="246" t="s">
        <v>41</v>
      </c>
      <c r="C4" s="247"/>
      <c r="D4" s="247"/>
      <c r="E4" s="247"/>
      <c r="F4" s="248"/>
      <c r="G4" s="111">
        <f>G7</f>
        <v>170</v>
      </c>
      <c r="I4" s="246" t="s">
        <v>42</v>
      </c>
      <c r="J4" s="247"/>
      <c r="K4" s="247"/>
      <c r="L4" s="247"/>
      <c r="M4" s="248"/>
      <c r="N4" s="111">
        <f>N7</f>
        <v>244</v>
      </c>
      <c r="P4" s="249" t="s">
        <v>43</v>
      </c>
      <c r="Q4" s="250"/>
      <c r="R4" s="250"/>
      <c r="S4" s="250"/>
      <c r="T4" s="251"/>
      <c r="U4" s="111">
        <f>U7+U13+U17</f>
        <v>705</v>
      </c>
      <c r="V4" s="56"/>
      <c r="W4" s="249" t="s">
        <v>45</v>
      </c>
      <c r="X4" s="250"/>
      <c r="Y4" s="250"/>
      <c r="Z4" s="250"/>
      <c r="AA4" s="251"/>
      <c r="AB4" s="111">
        <f>AB7</f>
        <v>155</v>
      </c>
      <c r="AD4" s="249" t="s">
        <v>585</v>
      </c>
      <c r="AE4" s="250"/>
      <c r="AF4" s="250"/>
      <c r="AG4" s="250"/>
      <c r="AH4" s="251"/>
      <c r="AI4" s="111">
        <f>AI7</f>
        <v>251</v>
      </c>
      <c r="AK4" s="249" t="s">
        <v>229</v>
      </c>
      <c r="AL4" s="250"/>
      <c r="AM4" s="250"/>
      <c r="AN4" s="250"/>
      <c r="AO4" s="251"/>
      <c r="AP4" s="111">
        <f>AP7</f>
        <v>475</v>
      </c>
    </row>
    <row r="5" spans="1:42" ht="30" customHeight="1">
      <c r="B5" s="138"/>
      <c r="C5" s="138"/>
      <c r="D5" s="138"/>
      <c r="E5" s="138"/>
      <c r="F5" s="138"/>
      <c r="G5" s="114">
        <f>G8</f>
        <v>-2</v>
      </c>
      <c r="I5" s="138"/>
      <c r="J5" s="138"/>
      <c r="K5" s="138"/>
      <c r="L5" s="138"/>
      <c r="M5" s="138"/>
      <c r="N5" s="114">
        <f>N8</f>
        <v>0</v>
      </c>
      <c r="P5" s="59"/>
      <c r="Q5" s="59"/>
      <c r="R5" s="59"/>
      <c r="S5" s="59"/>
      <c r="T5" s="59"/>
      <c r="U5" s="114">
        <f>U8+U14+U18</f>
        <v>3</v>
      </c>
      <c r="V5" s="56"/>
      <c r="W5" s="59"/>
      <c r="X5" s="59"/>
      <c r="Y5" s="59"/>
      <c r="Z5" s="59"/>
      <c r="AA5" s="59"/>
      <c r="AB5" s="114">
        <f>AB8</f>
        <v>0</v>
      </c>
      <c r="AD5" s="59"/>
      <c r="AE5" s="59"/>
      <c r="AF5" s="59"/>
      <c r="AG5" s="59"/>
      <c r="AH5" s="59"/>
      <c r="AI5" s="114">
        <f>AI8</f>
        <v>0</v>
      </c>
      <c r="AK5" s="59"/>
      <c r="AL5" s="59"/>
      <c r="AM5" s="59"/>
      <c r="AN5" s="59"/>
      <c r="AO5" s="59"/>
      <c r="AP5" s="114">
        <f>AP8</f>
        <v>-3</v>
      </c>
    </row>
    <row r="6" spans="1:42" ht="30" customHeight="1">
      <c r="B6" s="55"/>
      <c r="C6" s="56"/>
      <c r="AK6" s="57"/>
      <c r="AL6" s="57"/>
      <c r="AM6" s="57"/>
      <c r="AN6" s="57"/>
      <c r="AO6" s="57"/>
      <c r="AP6" s="55"/>
    </row>
    <row r="7" spans="1:42" s="112" customFormat="1" ht="30" customHeight="1">
      <c r="A7" s="110"/>
      <c r="B7" s="252" t="s">
        <v>612</v>
      </c>
      <c r="C7" s="253"/>
      <c r="D7" s="253"/>
      <c r="E7" s="253"/>
      <c r="F7" s="254"/>
      <c r="G7" s="111">
        <f>'AOTE Army'!P4</f>
        <v>170</v>
      </c>
      <c r="I7" s="252" t="s">
        <v>558</v>
      </c>
      <c r="J7" s="253"/>
      <c r="K7" s="253"/>
      <c r="L7" s="253"/>
      <c r="M7" s="254"/>
      <c r="N7" s="111">
        <f>'AOTE Army'!AF4</f>
        <v>244</v>
      </c>
      <c r="P7" s="252" t="s">
        <v>371</v>
      </c>
      <c r="Q7" s="253"/>
      <c r="R7" s="253"/>
      <c r="S7" s="253"/>
      <c r="T7" s="254"/>
      <c r="U7" s="111">
        <v>375</v>
      </c>
      <c r="W7" s="252" t="s">
        <v>610</v>
      </c>
      <c r="X7" s="253"/>
      <c r="Y7" s="253"/>
      <c r="Z7" s="253"/>
      <c r="AA7" s="254"/>
      <c r="AB7" s="111">
        <v>155</v>
      </c>
      <c r="AD7" s="252" t="s">
        <v>599</v>
      </c>
      <c r="AE7" s="253"/>
      <c r="AF7" s="253"/>
      <c r="AG7" s="253"/>
      <c r="AH7" s="254"/>
      <c r="AI7" s="111">
        <v>251</v>
      </c>
      <c r="AK7" s="252" t="s">
        <v>318</v>
      </c>
      <c r="AL7" s="253"/>
      <c r="AM7" s="253"/>
      <c r="AN7" s="253"/>
      <c r="AO7" s="254"/>
      <c r="AP7" s="111">
        <v>475</v>
      </c>
    </row>
    <row r="8" spans="1:42" s="112" customFormat="1" ht="30" customHeight="1">
      <c r="A8" s="110"/>
      <c r="B8" s="307"/>
      <c r="C8" s="308"/>
      <c r="D8" s="308"/>
      <c r="E8" s="308"/>
      <c r="F8" s="309"/>
      <c r="G8" s="114">
        <f>'AOTE Army'!P5</f>
        <v>-2</v>
      </c>
      <c r="I8" s="217" t="s">
        <v>511</v>
      </c>
      <c r="J8" s="217" t="s">
        <v>512</v>
      </c>
      <c r="K8" s="217" t="s">
        <v>513</v>
      </c>
      <c r="L8" s="217" t="s">
        <v>513</v>
      </c>
      <c r="M8" s="217" t="s">
        <v>513</v>
      </c>
      <c r="N8" s="114">
        <f>'AOTE Army'!AF5</f>
        <v>0</v>
      </c>
      <c r="P8" s="220" t="s">
        <v>369</v>
      </c>
      <c r="Q8" s="218" t="s">
        <v>165</v>
      </c>
      <c r="R8" s="218" t="s">
        <v>168</v>
      </c>
      <c r="S8" s="218"/>
      <c r="T8" s="218"/>
      <c r="U8" s="114">
        <v>2</v>
      </c>
      <c r="W8" s="255"/>
      <c r="X8" s="256"/>
      <c r="Y8" s="256"/>
      <c r="Z8" s="256"/>
      <c r="AA8" s="257"/>
      <c r="AB8" s="114">
        <v>0</v>
      </c>
      <c r="AD8" s="275"/>
      <c r="AE8" s="276"/>
      <c r="AF8" s="276"/>
      <c r="AG8" s="276"/>
      <c r="AH8" s="276"/>
      <c r="AI8" s="114">
        <v>0</v>
      </c>
      <c r="AK8" s="286"/>
      <c r="AL8" s="287"/>
      <c r="AM8" s="287"/>
      <c r="AN8" s="287"/>
      <c r="AO8" s="288"/>
      <c r="AP8" s="114">
        <v>-3</v>
      </c>
    </row>
    <row r="9" spans="1:42" s="112" customFormat="1" ht="30" customHeight="1">
      <c r="A9" s="110"/>
      <c r="B9" s="310"/>
      <c r="C9" s="311"/>
      <c r="D9" s="311"/>
      <c r="E9" s="311"/>
      <c r="F9" s="312"/>
      <c r="P9" s="218"/>
      <c r="Q9" s="218"/>
      <c r="R9" s="218"/>
      <c r="S9" s="218"/>
      <c r="T9" s="218"/>
      <c r="W9" s="258"/>
      <c r="X9" s="259"/>
      <c r="Y9" s="259"/>
      <c r="Z9" s="259"/>
      <c r="AA9" s="260"/>
      <c r="AD9" s="276"/>
      <c r="AE9" s="276"/>
      <c r="AF9" s="276"/>
      <c r="AG9" s="276"/>
      <c r="AH9" s="276"/>
      <c r="AI9" s="116"/>
      <c r="AJ9" s="110"/>
      <c r="AK9" s="289"/>
      <c r="AL9" s="290"/>
      <c r="AM9" s="290"/>
      <c r="AN9" s="290"/>
      <c r="AO9" s="291"/>
      <c r="AP9" s="110"/>
    </row>
    <row r="10" spans="1:42" s="112" customFormat="1" ht="30" customHeight="1">
      <c r="B10" s="119"/>
      <c r="C10" s="126"/>
      <c r="D10" s="119"/>
      <c r="I10" s="119"/>
      <c r="J10" s="119"/>
      <c r="K10" s="119"/>
      <c r="L10" s="119"/>
      <c r="M10" s="119"/>
      <c r="N10" s="119"/>
      <c r="P10" s="218" t="s">
        <v>239</v>
      </c>
      <c r="Q10" s="218" t="s">
        <v>165</v>
      </c>
      <c r="R10" s="218" t="s">
        <v>168</v>
      </c>
      <c r="S10" s="218"/>
      <c r="T10" s="218"/>
      <c r="W10" s="116"/>
      <c r="X10" s="116"/>
      <c r="Y10" s="116"/>
      <c r="Z10" s="116"/>
      <c r="AA10" s="116"/>
    </row>
    <row r="11" spans="1:42" s="112" customFormat="1" ht="30" customHeight="1">
      <c r="B11" s="117"/>
      <c r="C11" s="118" t="s">
        <v>28</v>
      </c>
      <c r="D11" s="119"/>
      <c r="F11" s="111"/>
      <c r="G11" s="112" t="s">
        <v>480</v>
      </c>
      <c r="I11" s="56"/>
      <c r="J11" s="56"/>
      <c r="K11" s="56"/>
      <c r="L11" s="56"/>
      <c r="M11" s="56"/>
      <c r="N11" s="56"/>
      <c r="P11" s="218"/>
      <c r="Q11" s="218"/>
      <c r="R11" s="218"/>
      <c r="S11" s="218"/>
      <c r="T11" s="218"/>
      <c r="AB11" s="119"/>
      <c r="AD11" s="119"/>
      <c r="AE11" s="119"/>
      <c r="AF11" s="119"/>
      <c r="AG11" s="119"/>
      <c r="AH11" s="119"/>
    </row>
    <row r="12" spans="1:42" s="112" customFormat="1" ht="30" customHeight="1">
      <c r="B12" s="122"/>
      <c r="C12" s="118" t="s">
        <v>29</v>
      </c>
      <c r="D12" s="119"/>
      <c r="F12" s="114"/>
      <c r="G12" s="112" t="s">
        <v>481</v>
      </c>
      <c r="I12" s="56"/>
      <c r="J12" s="56"/>
      <c r="K12" s="56"/>
      <c r="L12" s="56"/>
      <c r="M12" s="56"/>
      <c r="N12" s="56"/>
      <c r="AB12" s="119"/>
      <c r="AD12" s="119"/>
      <c r="AE12" s="119"/>
      <c r="AF12" s="119"/>
      <c r="AG12" s="119"/>
      <c r="AH12" s="119"/>
    </row>
    <row r="13" spans="1:42" s="112" customFormat="1" ht="30" customHeight="1">
      <c r="B13" s="115"/>
      <c r="C13" s="118" t="s">
        <v>163</v>
      </c>
      <c r="I13" s="56"/>
      <c r="J13" s="56"/>
      <c r="K13" s="56"/>
      <c r="L13" s="56"/>
      <c r="M13" s="56"/>
      <c r="N13" s="56"/>
      <c r="P13" s="261" t="s">
        <v>603</v>
      </c>
      <c r="Q13" s="262"/>
      <c r="R13" s="262"/>
      <c r="S13" s="262"/>
      <c r="T13" s="263"/>
      <c r="U13" s="111">
        <v>185</v>
      </c>
      <c r="AB13" s="119"/>
      <c r="AD13" s="119"/>
      <c r="AE13" s="119"/>
      <c r="AF13" s="119"/>
      <c r="AG13" s="119"/>
      <c r="AH13" s="119"/>
      <c r="AI13" s="119"/>
    </row>
    <row r="14" spans="1:42" s="112" customFormat="1" ht="30" customHeight="1">
      <c r="B14" s="125"/>
      <c r="C14" s="118" t="s">
        <v>164</v>
      </c>
      <c r="F14" s="119"/>
      <c r="I14" s="56"/>
      <c r="J14" s="56"/>
      <c r="K14" s="56"/>
      <c r="L14" s="56"/>
      <c r="M14" s="56"/>
      <c r="N14" s="56"/>
      <c r="P14" s="218" t="s">
        <v>239</v>
      </c>
      <c r="Q14" s="115" t="s">
        <v>165</v>
      </c>
      <c r="R14" s="115" t="s">
        <v>168</v>
      </c>
      <c r="S14" s="115"/>
      <c r="T14" s="115"/>
      <c r="U14" s="114">
        <v>1</v>
      </c>
      <c r="AB14" s="119"/>
      <c r="AD14" s="119"/>
      <c r="AE14" s="119"/>
      <c r="AF14" s="119"/>
      <c r="AG14" s="119"/>
      <c r="AH14" s="119"/>
      <c r="AI14" s="119"/>
    </row>
    <row r="15" spans="1:42" s="112" customFormat="1" ht="30" customHeight="1">
      <c r="B15" s="121"/>
      <c r="C15" s="123" t="s">
        <v>368</v>
      </c>
      <c r="F15" s="119"/>
      <c r="I15" s="56"/>
      <c r="J15" s="56"/>
      <c r="K15" s="56"/>
      <c r="L15" s="56"/>
      <c r="M15" s="56"/>
      <c r="N15" s="56"/>
      <c r="P15" s="115"/>
      <c r="Q15" s="115"/>
      <c r="R15" s="115"/>
      <c r="S15" s="115"/>
      <c r="T15" s="115"/>
      <c r="AD15" s="119"/>
      <c r="AE15" s="119"/>
      <c r="AF15" s="119"/>
      <c r="AG15" s="119"/>
      <c r="AH15" s="119"/>
      <c r="AI15" s="119"/>
    </row>
    <row r="16" spans="1:42" s="112" customFormat="1" ht="30" customHeight="1">
      <c r="F16" s="119"/>
      <c r="I16" s="56"/>
      <c r="J16" s="56"/>
      <c r="K16" s="56"/>
      <c r="L16" s="56"/>
      <c r="M16" s="56"/>
      <c r="N16" s="56"/>
      <c r="AD16" s="119"/>
      <c r="AE16" s="119"/>
      <c r="AF16" s="119"/>
      <c r="AG16" s="119"/>
      <c r="AH16" s="119"/>
      <c r="AI16" s="119"/>
    </row>
    <row r="17" spans="1:41" s="112" customFormat="1" ht="30" customHeight="1">
      <c r="B17" s="119"/>
      <c r="C17" s="119"/>
      <c r="D17" s="119"/>
      <c r="E17" s="119"/>
      <c r="F17" s="119"/>
      <c r="I17" s="56"/>
      <c r="J17" s="56"/>
      <c r="K17" s="56"/>
      <c r="L17" s="56"/>
      <c r="M17" s="56"/>
      <c r="N17" s="56"/>
      <c r="P17" s="252" t="s">
        <v>476</v>
      </c>
      <c r="Q17" s="253"/>
      <c r="R17" s="253"/>
      <c r="S17" s="253"/>
      <c r="T17" s="254"/>
      <c r="U17" s="111">
        <v>145</v>
      </c>
      <c r="AB17" s="119"/>
      <c r="AD17" s="119"/>
      <c r="AE17" s="119"/>
      <c r="AF17" s="119"/>
      <c r="AG17" s="119"/>
      <c r="AH17" s="119"/>
      <c r="AI17" s="119"/>
    </row>
    <row r="18" spans="1:41" s="112" customFormat="1" ht="30" customHeight="1">
      <c r="B18" s="119"/>
      <c r="C18" s="126"/>
      <c r="D18" s="119"/>
      <c r="E18" s="119"/>
      <c r="F18" s="119"/>
      <c r="I18" s="56"/>
      <c r="J18" s="56"/>
      <c r="K18" s="56"/>
      <c r="L18" s="56"/>
      <c r="M18" s="56"/>
      <c r="N18" s="56"/>
      <c r="P18" s="255" t="s">
        <v>588</v>
      </c>
      <c r="Q18" s="256"/>
      <c r="R18" s="256"/>
      <c r="S18" s="256"/>
      <c r="T18" s="257"/>
      <c r="U18" s="114">
        <v>0</v>
      </c>
      <c r="AB18" s="119"/>
      <c r="AD18" s="119"/>
      <c r="AE18" s="119"/>
      <c r="AF18" s="119"/>
      <c r="AG18" s="119"/>
      <c r="AH18" s="119"/>
      <c r="AI18" s="119"/>
    </row>
    <row r="19" spans="1:41" s="112" customFormat="1" ht="30" customHeight="1">
      <c r="B19" s="119"/>
      <c r="C19" s="126"/>
      <c r="D19" s="119"/>
      <c r="E19" s="119"/>
      <c r="F19" s="119"/>
      <c r="I19" s="56"/>
      <c r="J19" s="56"/>
      <c r="K19" s="56"/>
      <c r="L19" s="56"/>
      <c r="M19" s="56"/>
      <c r="N19" s="56"/>
      <c r="P19" s="258"/>
      <c r="Q19" s="259"/>
      <c r="R19" s="259"/>
      <c r="S19" s="259"/>
      <c r="T19" s="260"/>
      <c r="AB19" s="119"/>
      <c r="AD19" s="119"/>
      <c r="AE19" s="119"/>
      <c r="AF19" s="119"/>
      <c r="AG19" s="119"/>
      <c r="AH19" s="119"/>
      <c r="AI19" s="119"/>
    </row>
    <row r="20" spans="1:41" s="112" customFormat="1" ht="30" customHeight="1">
      <c r="B20" s="119"/>
      <c r="C20" s="126"/>
      <c r="D20" s="119"/>
      <c r="E20" s="119"/>
      <c r="F20" s="119"/>
      <c r="I20" s="56"/>
      <c r="J20" s="56"/>
      <c r="K20" s="56"/>
      <c r="L20" s="56"/>
      <c r="M20" s="56"/>
      <c r="N20" s="56"/>
      <c r="P20" s="57"/>
      <c r="Q20" s="57"/>
      <c r="R20" s="57"/>
      <c r="S20" s="57"/>
      <c r="T20" s="57"/>
      <c r="U20" s="57"/>
      <c r="AB20" s="119"/>
      <c r="AD20" s="119"/>
      <c r="AE20" s="119"/>
      <c r="AF20" s="119"/>
      <c r="AG20" s="119"/>
      <c r="AH20" s="119"/>
      <c r="AI20" s="119"/>
    </row>
    <row r="21" spans="1:41" s="112" customFormat="1" ht="30" customHeight="1">
      <c r="B21" s="119"/>
      <c r="C21" s="126"/>
      <c r="D21" s="119"/>
      <c r="E21" s="119"/>
      <c r="F21" s="119"/>
      <c r="I21" s="56"/>
      <c r="J21" s="56"/>
      <c r="K21" s="56"/>
      <c r="L21" s="56"/>
      <c r="M21" s="56"/>
      <c r="N21" s="56"/>
      <c r="P21" s="57"/>
      <c r="Q21" s="57"/>
      <c r="R21" s="57"/>
      <c r="S21" s="57"/>
      <c r="T21" s="57"/>
      <c r="U21" s="57"/>
      <c r="AB21" s="119"/>
      <c r="AD21" s="119"/>
      <c r="AE21" s="119"/>
      <c r="AF21" s="119"/>
      <c r="AG21" s="119"/>
      <c r="AH21" s="119"/>
      <c r="AI21" s="119"/>
    </row>
    <row r="22" spans="1:41" s="112" customFormat="1" ht="30" customHeight="1">
      <c r="B22" s="119"/>
      <c r="C22" s="126"/>
      <c r="D22" s="119"/>
      <c r="E22" s="119"/>
      <c r="F22" s="119"/>
      <c r="G22" s="119"/>
      <c r="I22" s="56"/>
      <c r="J22" s="56"/>
      <c r="K22" s="56"/>
      <c r="L22" s="56"/>
      <c r="M22" s="56"/>
      <c r="N22" s="56"/>
      <c r="P22" s="57"/>
      <c r="Q22" s="57"/>
      <c r="R22" s="57"/>
      <c r="S22" s="57"/>
      <c r="T22" s="57"/>
      <c r="U22" s="57"/>
      <c r="AB22" s="119"/>
      <c r="AD22" s="119"/>
      <c r="AE22" s="119"/>
      <c r="AF22" s="119"/>
      <c r="AG22" s="119"/>
      <c r="AH22" s="119"/>
      <c r="AI22" s="119"/>
    </row>
    <row r="23" spans="1:41" s="119" customFormat="1" ht="30" customHeight="1">
      <c r="C23" s="126"/>
      <c r="H23" s="112"/>
      <c r="I23" s="56"/>
      <c r="J23" s="56"/>
      <c r="K23" s="56"/>
      <c r="L23" s="56"/>
      <c r="M23" s="56"/>
      <c r="N23" s="56"/>
      <c r="O23" s="112"/>
      <c r="V23" s="112"/>
      <c r="W23" s="57"/>
      <c r="X23" s="57"/>
      <c r="Y23" s="57"/>
      <c r="Z23" s="57"/>
      <c r="AA23" s="57"/>
      <c r="AB23" s="56"/>
      <c r="AK23" s="112"/>
      <c r="AL23" s="112"/>
      <c r="AM23" s="112"/>
      <c r="AN23" s="112"/>
      <c r="AO23" s="112"/>
    </row>
    <row r="24" spans="1:41" s="119" customFormat="1" ht="30" customHeight="1">
      <c r="C24" s="126"/>
      <c r="H24" s="112"/>
      <c r="I24" s="56"/>
      <c r="J24" s="56"/>
      <c r="K24" s="56"/>
      <c r="L24" s="56"/>
      <c r="M24" s="56"/>
      <c r="N24" s="56"/>
      <c r="O24" s="112"/>
      <c r="P24" s="57"/>
      <c r="Q24" s="57"/>
      <c r="R24" s="57"/>
      <c r="S24" s="57"/>
      <c r="T24" s="57"/>
      <c r="U24" s="57"/>
      <c r="V24" s="112"/>
      <c r="W24" s="57"/>
      <c r="X24" s="57"/>
      <c r="Y24" s="57"/>
      <c r="Z24" s="57"/>
      <c r="AA24" s="57"/>
      <c r="AB24" s="56"/>
      <c r="AK24" s="112"/>
      <c r="AL24" s="112"/>
      <c r="AM24" s="112"/>
      <c r="AN24" s="112"/>
      <c r="AO24" s="112"/>
    </row>
    <row r="25" spans="1:41" s="119" customFormat="1" ht="30" customHeight="1">
      <c r="C25" s="126"/>
      <c r="H25" s="112"/>
      <c r="I25" s="56"/>
      <c r="J25" s="56"/>
      <c r="K25" s="56"/>
      <c r="L25" s="56"/>
      <c r="M25" s="56"/>
      <c r="N25" s="56"/>
      <c r="O25" s="112"/>
      <c r="P25" s="57"/>
      <c r="Q25" s="57"/>
      <c r="R25" s="57"/>
      <c r="S25" s="57"/>
      <c r="T25" s="57"/>
      <c r="U25" s="57"/>
      <c r="V25" s="112"/>
      <c r="W25" s="57"/>
      <c r="X25" s="57"/>
      <c r="Y25" s="57"/>
      <c r="Z25" s="57"/>
      <c r="AA25" s="57"/>
      <c r="AB25" s="56"/>
      <c r="AD25" s="56"/>
      <c r="AE25" s="56"/>
      <c r="AF25" s="56"/>
      <c r="AG25" s="56"/>
      <c r="AH25" s="56"/>
      <c r="AI25" s="56"/>
    </row>
    <row r="26" spans="1:41" s="119" customFormat="1" ht="30" customHeight="1">
      <c r="A26" s="126"/>
      <c r="C26" s="126"/>
      <c r="H26" s="112"/>
      <c r="I26" s="56"/>
      <c r="J26" s="56"/>
      <c r="K26" s="56"/>
      <c r="L26" s="56"/>
      <c r="M26" s="56"/>
      <c r="N26" s="56"/>
      <c r="O26" s="112"/>
      <c r="P26" s="57"/>
      <c r="Q26" s="57"/>
      <c r="R26" s="57"/>
      <c r="S26" s="57"/>
      <c r="T26" s="57"/>
      <c r="U26" s="57"/>
      <c r="V26" s="112"/>
      <c r="W26" s="57"/>
      <c r="X26" s="57"/>
      <c r="Y26" s="57"/>
      <c r="Z26" s="57"/>
      <c r="AA26" s="57"/>
      <c r="AB26" s="56"/>
      <c r="AD26" s="56"/>
      <c r="AE26" s="56"/>
      <c r="AF26" s="56"/>
      <c r="AG26" s="56"/>
      <c r="AH26" s="56"/>
      <c r="AI26" s="56"/>
    </row>
    <row r="27" spans="1:41" s="119" customFormat="1" ht="30" customHeight="1">
      <c r="A27" s="126"/>
      <c r="C27" s="126"/>
      <c r="H27" s="112"/>
      <c r="I27" s="56"/>
      <c r="J27" s="56"/>
      <c r="K27" s="56"/>
      <c r="L27" s="56"/>
      <c r="M27" s="56"/>
      <c r="N27" s="56"/>
      <c r="O27" s="112"/>
      <c r="P27" s="57"/>
      <c r="Q27" s="57"/>
      <c r="R27" s="57"/>
      <c r="S27" s="57"/>
      <c r="T27" s="57"/>
      <c r="U27" s="57"/>
      <c r="V27" s="112"/>
      <c r="W27" s="57"/>
      <c r="X27" s="57"/>
      <c r="Y27" s="57"/>
      <c r="Z27" s="57"/>
      <c r="AA27" s="57"/>
      <c r="AB27" s="56"/>
      <c r="AD27" s="56"/>
      <c r="AE27" s="56"/>
      <c r="AF27" s="56"/>
      <c r="AG27" s="56"/>
      <c r="AH27" s="56"/>
      <c r="AI27" s="56"/>
      <c r="AJ27" s="126"/>
    </row>
    <row r="28" spans="1:41" s="112" customFormat="1" ht="30" customHeight="1">
      <c r="A28" s="126"/>
      <c r="B28" s="56"/>
      <c r="C28" s="55"/>
      <c r="D28" s="56"/>
      <c r="E28" s="56"/>
      <c r="F28" s="56"/>
      <c r="G28" s="56"/>
      <c r="I28" s="56"/>
      <c r="J28" s="56"/>
      <c r="K28" s="56"/>
      <c r="L28" s="56"/>
      <c r="M28" s="56"/>
      <c r="N28" s="56"/>
      <c r="P28" s="57"/>
      <c r="Q28" s="57"/>
      <c r="R28" s="57"/>
      <c r="S28" s="57"/>
      <c r="T28" s="57"/>
      <c r="U28" s="57"/>
      <c r="W28" s="57"/>
      <c r="X28" s="57"/>
      <c r="Y28" s="57"/>
      <c r="Z28" s="57"/>
      <c r="AA28" s="57"/>
      <c r="AB28" s="56"/>
      <c r="AD28" s="56"/>
      <c r="AE28" s="56"/>
      <c r="AF28" s="56"/>
      <c r="AG28" s="56"/>
      <c r="AH28" s="56"/>
      <c r="AI28" s="56"/>
      <c r="AJ28" s="110"/>
      <c r="AK28" s="119"/>
      <c r="AL28" s="119"/>
      <c r="AM28" s="119"/>
      <c r="AN28" s="119"/>
      <c r="AO28" s="119"/>
    </row>
    <row r="29" spans="1:41" s="112" customFormat="1" ht="30" customHeight="1">
      <c r="A29" s="126"/>
      <c r="B29" s="56"/>
      <c r="C29" s="55"/>
      <c r="D29" s="56"/>
      <c r="E29" s="56"/>
      <c r="F29" s="56"/>
      <c r="G29" s="56"/>
      <c r="I29" s="56"/>
      <c r="J29" s="56"/>
      <c r="K29" s="56"/>
      <c r="L29" s="56"/>
      <c r="M29" s="56"/>
      <c r="N29" s="56"/>
      <c r="P29" s="57"/>
      <c r="Q29" s="57"/>
      <c r="R29" s="57"/>
      <c r="S29" s="57"/>
      <c r="T29" s="57"/>
      <c r="U29" s="57"/>
      <c r="W29" s="57"/>
      <c r="X29" s="57"/>
      <c r="Y29" s="57"/>
      <c r="Z29" s="57"/>
      <c r="AA29" s="57"/>
      <c r="AB29" s="56"/>
      <c r="AD29" s="56"/>
      <c r="AE29" s="56"/>
      <c r="AF29" s="56"/>
      <c r="AG29" s="56"/>
      <c r="AH29" s="56"/>
      <c r="AI29" s="56"/>
      <c r="AJ29" s="110"/>
      <c r="AK29" s="126"/>
      <c r="AL29" s="119"/>
      <c r="AM29" s="119"/>
      <c r="AN29" s="119"/>
      <c r="AO29" s="119"/>
    </row>
    <row r="30" spans="1:41" s="119" customFormat="1" ht="30" customHeight="1">
      <c r="A30" s="126"/>
      <c r="B30" s="56"/>
      <c r="C30" s="55"/>
      <c r="D30" s="56"/>
      <c r="E30" s="56"/>
      <c r="F30" s="56"/>
      <c r="G30" s="56"/>
      <c r="I30" s="56"/>
      <c r="J30" s="56"/>
      <c r="K30" s="56"/>
      <c r="L30" s="56"/>
      <c r="M30" s="56"/>
      <c r="N30" s="56"/>
      <c r="P30" s="57"/>
      <c r="Q30" s="57"/>
      <c r="R30" s="57"/>
      <c r="S30" s="57"/>
      <c r="T30" s="57"/>
      <c r="U30" s="57"/>
      <c r="V30" s="112"/>
      <c r="W30" s="57"/>
      <c r="X30" s="57"/>
      <c r="Y30" s="57"/>
      <c r="Z30" s="57"/>
      <c r="AA30" s="57"/>
      <c r="AB30" s="56"/>
      <c r="AD30" s="56"/>
      <c r="AE30" s="56"/>
      <c r="AF30" s="56"/>
      <c r="AG30" s="56"/>
      <c r="AH30" s="56"/>
      <c r="AI30" s="56"/>
      <c r="AK30" s="110"/>
      <c r="AL30" s="112"/>
      <c r="AM30" s="112"/>
      <c r="AN30" s="112"/>
      <c r="AO30" s="112"/>
    </row>
    <row r="31" spans="1:41" s="119" customFormat="1" ht="30" customHeight="1">
      <c r="A31" s="126"/>
      <c r="B31" s="56"/>
      <c r="C31" s="55"/>
      <c r="D31" s="56"/>
      <c r="E31" s="56"/>
      <c r="F31" s="56"/>
      <c r="G31" s="56"/>
      <c r="I31" s="56"/>
      <c r="J31" s="56"/>
      <c r="K31" s="56"/>
      <c r="L31" s="56"/>
      <c r="M31" s="56"/>
      <c r="N31" s="56"/>
      <c r="P31" s="57"/>
      <c r="Q31" s="57"/>
      <c r="R31" s="57"/>
      <c r="S31" s="57"/>
      <c r="T31" s="57"/>
      <c r="U31" s="57"/>
      <c r="V31" s="112"/>
      <c r="W31" s="57"/>
      <c r="X31" s="57"/>
      <c r="Y31" s="57"/>
      <c r="Z31" s="57"/>
      <c r="AA31" s="57"/>
      <c r="AB31" s="56"/>
      <c r="AD31" s="56"/>
      <c r="AE31" s="56"/>
      <c r="AF31" s="56"/>
      <c r="AG31" s="56"/>
      <c r="AH31" s="56"/>
      <c r="AI31" s="56"/>
      <c r="AK31" s="110"/>
      <c r="AL31" s="112"/>
      <c r="AM31" s="112"/>
      <c r="AN31" s="112"/>
      <c r="AO31" s="112"/>
    </row>
    <row r="32" spans="1:41" s="119" customFormat="1" ht="30" customHeight="1">
      <c r="A32" s="126"/>
      <c r="B32" s="56"/>
      <c r="C32" s="55"/>
      <c r="D32" s="56"/>
      <c r="E32" s="56"/>
      <c r="F32" s="56"/>
      <c r="G32" s="56"/>
      <c r="I32" s="56"/>
      <c r="J32" s="56"/>
      <c r="K32" s="56"/>
      <c r="L32" s="56"/>
      <c r="M32" s="56"/>
      <c r="N32" s="56"/>
      <c r="P32" s="57"/>
      <c r="Q32" s="57"/>
      <c r="R32" s="57"/>
      <c r="S32" s="57"/>
      <c r="T32" s="57"/>
      <c r="U32" s="57"/>
      <c r="V32" s="112"/>
      <c r="W32" s="57"/>
      <c r="X32" s="57"/>
      <c r="Y32" s="57"/>
      <c r="Z32" s="57"/>
      <c r="AA32" s="57"/>
      <c r="AB32" s="56"/>
      <c r="AD32" s="56"/>
      <c r="AE32" s="56"/>
      <c r="AF32" s="56"/>
      <c r="AG32" s="56"/>
      <c r="AH32" s="56"/>
      <c r="AI32" s="56"/>
    </row>
    <row r="33" spans="1:41" s="119" customFormat="1" ht="30" customHeight="1">
      <c r="A33" s="126"/>
      <c r="B33" s="56"/>
      <c r="C33" s="55"/>
      <c r="D33" s="56"/>
      <c r="E33" s="56"/>
      <c r="F33" s="56"/>
      <c r="G33" s="56"/>
      <c r="I33" s="56"/>
      <c r="J33" s="56"/>
      <c r="K33" s="56"/>
      <c r="L33" s="56"/>
      <c r="M33" s="56"/>
      <c r="N33" s="56"/>
      <c r="P33" s="57"/>
      <c r="Q33" s="57"/>
      <c r="R33" s="57"/>
      <c r="S33" s="57"/>
      <c r="T33" s="57"/>
      <c r="U33" s="57"/>
      <c r="V33" s="112"/>
      <c r="W33" s="57"/>
      <c r="X33" s="57"/>
      <c r="Y33" s="57"/>
      <c r="Z33" s="57"/>
      <c r="AA33" s="57"/>
      <c r="AB33" s="56"/>
      <c r="AD33" s="56"/>
      <c r="AE33" s="56"/>
      <c r="AF33" s="56"/>
      <c r="AG33" s="56"/>
      <c r="AH33" s="56"/>
      <c r="AI33" s="56"/>
    </row>
    <row r="34" spans="1:41" s="119" customFormat="1" ht="30" customHeight="1">
      <c r="A34" s="126"/>
      <c r="B34" s="56"/>
      <c r="C34" s="55"/>
      <c r="D34" s="56"/>
      <c r="E34" s="56"/>
      <c r="F34" s="56"/>
      <c r="G34" s="56"/>
      <c r="I34" s="56"/>
      <c r="J34" s="56"/>
      <c r="K34" s="56"/>
      <c r="L34" s="56"/>
      <c r="M34" s="56"/>
      <c r="N34" s="56"/>
      <c r="P34" s="57"/>
      <c r="Q34" s="57"/>
      <c r="R34" s="57"/>
      <c r="S34" s="57"/>
      <c r="T34" s="57"/>
      <c r="U34" s="57"/>
      <c r="V34" s="112"/>
      <c r="W34" s="57"/>
      <c r="X34" s="57"/>
      <c r="Y34" s="57"/>
      <c r="Z34" s="57"/>
      <c r="AA34" s="57"/>
      <c r="AB34" s="56"/>
      <c r="AD34" s="56"/>
      <c r="AE34" s="56"/>
      <c r="AF34" s="56"/>
      <c r="AG34" s="56"/>
      <c r="AH34" s="56"/>
      <c r="AI34" s="56"/>
    </row>
    <row r="35" spans="1:41" s="119" customFormat="1" ht="30" customHeight="1">
      <c r="A35" s="126"/>
      <c r="B35" s="56"/>
      <c r="C35" s="55"/>
      <c r="D35" s="56"/>
      <c r="E35" s="56"/>
      <c r="F35" s="56"/>
      <c r="G35" s="56"/>
      <c r="I35" s="56"/>
      <c r="J35" s="56"/>
      <c r="K35" s="56"/>
      <c r="L35" s="56"/>
      <c r="M35" s="56"/>
      <c r="N35" s="56"/>
      <c r="P35" s="57"/>
      <c r="Q35" s="57"/>
      <c r="R35" s="57"/>
      <c r="S35" s="57"/>
      <c r="T35" s="57"/>
      <c r="U35" s="57"/>
      <c r="V35" s="112"/>
      <c r="W35" s="57"/>
      <c r="X35" s="57"/>
      <c r="Y35" s="57"/>
      <c r="Z35" s="57"/>
      <c r="AA35" s="57"/>
      <c r="AB35" s="56"/>
      <c r="AD35" s="56"/>
      <c r="AE35" s="56"/>
      <c r="AF35" s="56"/>
      <c r="AG35" s="56"/>
      <c r="AH35" s="56"/>
      <c r="AI35" s="56"/>
    </row>
    <row r="36" spans="1:41" ht="30" customHeight="1">
      <c r="AK36" s="119"/>
      <c r="AL36" s="119"/>
      <c r="AM36" s="119"/>
      <c r="AN36" s="119"/>
      <c r="AO36" s="119"/>
    </row>
    <row r="37" spans="1:41" ht="30" customHeight="1">
      <c r="AK37" s="119"/>
      <c r="AL37" s="119"/>
      <c r="AM37" s="119"/>
      <c r="AN37" s="119"/>
      <c r="AO37" s="119"/>
    </row>
  </sheetData>
  <mergeCells count="20">
    <mergeCell ref="P17:T17"/>
    <mergeCell ref="P18:T19"/>
    <mergeCell ref="B7:F7"/>
    <mergeCell ref="B8:F9"/>
    <mergeCell ref="P13:T13"/>
    <mergeCell ref="AK7:AO7"/>
    <mergeCell ref="W8:AA9"/>
    <mergeCell ref="AD8:AH9"/>
    <mergeCell ref="AK8:AO9"/>
    <mergeCell ref="I7:M7"/>
    <mergeCell ref="P7:T7"/>
    <mergeCell ref="W7:AA7"/>
    <mergeCell ref="AD7:AH7"/>
    <mergeCell ref="B2:AP2"/>
    <mergeCell ref="B4:F4"/>
    <mergeCell ref="I4:M4"/>
    <mergeCell ref="P4:T4"/>
    <mergeCell ref="W4:AA4"/>
    <mergeCell ref="AD4:AH4"/>
    <mergeCell ref="AK4:AO4"/>
  </mergeCells>
  <pageMargins left="0.7" right="0.7" top="0.75" bottom="0.75" header="0.3" footer="0.3"/>
  <pageSetup scale="52" orientation="landscape" horizontalDpi="4294967293" verticalDpi="4294967293" r:id="rId1"/>
</worksheet>
</file>

<file path=xl/worksheets/sheet8.xml><?xml version="1.0" encoding="utf-8"?>
<worksheet xmlns="http://schemas.openxmlformats.org/spreadsheetml/2006/main" xmlns:r="http://schemas.openxmlformats.org/officeDocument/2006/relationships">
  <sheetPr>
    <pageSetUpPr fitToPage="1"/>
  </sheetPr>
  <dimension ref="A1:AW37"/>
  <sheetViews>
    <sheetView zoomScale="70" zoomScaleNormal="70" workbookViewId="0">
      <selection activeCell="B2" sqref="B2:AW20"/>
    </sheetView>
  </sheetViews>
  <sheetFormatPr defaultColWidth="5.5546875" defaultRowHeight="30" customHeight="1"/>
  <cols>
    <col min="1" max="1" width="5.5546875" style="55"/>
    <col min="2" max="2" width="5.5546875" style="56" customWidth="1"/>
    <col min="3" max="3" width="5.5546875" style="55"/>
    <col min="4" max="15" width="5.5546875" style="56"/>
    <col min="16" max="34" width="5.5546875" style="57"/>
    <col min="35" max="16384" width="5.5546875" style="56"/>
  </cols>
  <sheetData>
    <row r="1" spans="1:49" s="119" customFormat="1" ht="30" customHeight="1">
      <c r="A1" s="126"/>
      <c r="B1" s="119">
        <f>G4+N4+U4+AB4+AI4+AP4+AW4</f>
        <v>2915</v>
      </c>
      <c r="C1" s="126" t="s">
        <v>480</v>
      </c>
      <c r="E1" s="119">
        <f>G5+N5+U5+AB5+AI5+AP5+AW5+(ROUNDDOWN((B1/1000),0))</f>
        <v>-4</v>
      </c>
      <c r="F1" s="119" t="s">
        <v>507</v>
      </c>
      <c r="P1" s="112"/>
      <c r="Q1" s="112"/>
      <c r="R1" s="112"/>
      <c r="S1" s="112"/>
      <c r="T1" s="112"/>
      <c r="U1" s="112"/>
      <c r="V1" s="112"/>
      <c r="W1" s="112"/>
      <c r="X1" s="112"/>
      <c r="Y1" s="112"/>
      <c r="Z1" s="112"/>
      <c r="AA1" s="112"/>
      <c r="AB1" s="112"/>
      <c r="AC1" s="112"/>
      <c r="AD1" s="112"/>
      <c r="AE1" s="112"/>
      <c r="AF1" s="112"/>
      <c r="AG1" s="112"/>
      <c r="AH1" s="112"/>
    </row>
    <row r="2" spans="1:49" ht="30" customHeight="1">
      <c r="B2" s="301" t="s">
        <v>133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3"/>
    </row>
    <row r="3" spans="1:49" ht="30" customHeight="1">
      <c r="B3" s="55"/>
      <c r="C3" s="56"/>
      <c r="AA3" s="58"/>
      <c r="AB3" s="58"/>
      <c r="AC3" s="58"/>
    </row>
    <row r="4" spans="1:49" ht="30" customHeight="1">
      <c r="B4" s="246" t="s">
        <v>41</v>
      </c>
      <c r="C4" s="247"/>
      <c r="D4" s="247"/>
      <c r="E4" s="247"/>
      <c r="F4" s="248"/>
      <c r="G4" s="111">
        <f>G7+G11</f>
        <v>480</v>
      </c>
      <c r="I4" s="246" t="s">
        <v>42</v>
      </c>
      <c r="J4" s="247"/>
      <c r="K4" s="247"/>
      <c r="L4" s="247"/>
      <c r="M4" s="248"/>
      <c r="N4" s="111">
        <f>N7+N10</f>
        <v>559</v>
      </c>
      <c r="P4" s="249" t="s">
        <v>43</v>
      </c>
      <c r="Q4" s="250"/>
      <c r="R4" s="250"/>
      <c r="S4" s="250"/>
      <c r="T4" s="251"/>
      <c r="U4" s="111">
        <f>U7+U13+U17</f>
        <v>705</v>
      </c>
      <c r="V4" s="56"/>
      <c r="W4" s="249" t="s">
        <v>44</v>
      </c>
      <c r="X4" s="250"/>
      <c r="Y4" s="250"/>
      <c r="Z4" s="250"/>
      <c r="AA4" s="251"/>
      <c r="AB4" s="111">
        <f>AB7</f>
        <v>190</v>
      </c>
      <c r="AC4" s="59"/>
      <c r="AD4" s="249" t="s">
        <v>45</v>
      </c>
      <c r="AE4" s="250"/>
      <c r="AF4" s="250"/>
      <c r="AG4" s="250"/>
      <c r="AH4" s="251"/>
      <c r="AI4" s="111">
        <f>AI7+AI11</f>
        <v>255</v>
      </c>
      <c r="AK4" s="249" t="s">
        <v>585</v>
      </c>
      <c r="AL4" s="250"/>
      <c r="AM4" s="250"/>
      <c r="AN4" s="250"/>
      <c r="AO4" s="251"/>
      <c r="AP4" s="111">
        <f>AP7</f>
        <v>251</v>
      </c>
      <c r="AR4" s="249" t="s">
        <v>229</v>
      </c>
      <c r="AS4" s="250"/>
      <c r="AT4" s="250"/>
      <c r="AU4" s="250"/>
      <c r="AV4" s="251"/>
      <c r="AW4" s="111">
        <f>AW7</f>
        <v>475</v>
      </c>
    </row>
    <row r="5" spans="1:49" ht="30" customHeight="1">
      <c r="B5" s="138"/>
      <c r="C5" s="138"/>
      <c r="D5" s="138"/>
      <c r="E5" s="138"/>
      <c r="F5" s="138"/>
      <c r="G5" s="114">
        <f>G8+G12</f>
        <v>-4</v>
      </c>
      <c r="I5" s="138"/>
      <c r="J5" s="138"/>
      <c r="K5" s="138"/>
      <c r="L5" s="138"/>
      <c r="M5" s="138"/>
      <c r="N5" s="114">
        <f>N8+N11</f>
        <v>-1</v>
      </c>
      <c r="P5" s="59"/>
      <c r="Q5" s="59"/>
      <c r="R5" s="59"/>
      <c r="S5" s="59"/>
      <c r="T5" s="59"/>
      <c r="U5" s="114">
        <f>U8+U14+U18</f>
        <v>3</v>
      </c>
      <c r="V5" s="56"/>
      <c r="W5" s="59"/>
      <c r="X5" s="59"/>
      <c r="Y5" s="59"/>
      <c r="Z5" s="59"/>
      <c r="AA5" s="59"/>
      <c r="AB5" s="114">
        <f>AB8</f>
        <v>-1</v>
      </c>
      <c r="AC5" s="59"/>
      <c r="AD5" s="59"/>
      <c r="AE5" s="59"/>
      <c r="AF5" s="59"/>
      <c r="AG5" s="59"/>
      <c r="AH5" s="59"/>
      <c r="AI5" s="114">
        <f>AI8+AI12</f>
        <v>0</v>
      </c>
      <c r="AK5" s="59"/>
      <c r="AL5" s="59"/>
      <c r="AM5" s="59"/>
      <c r="AN5" s="59"/>
      <c r="AO5" s="59"/>
      <c r="AP5" s="114">
        <f>AP8</f>
        <v>0</v>
      </c>
      <c r="AR5" s="59"/>
      <c r="AS5" s="59"/>
      <c r="AT5" s="59"/>
      <c r="AU5" s="59"/>
      <c r="AV5" s="59"/>
      <c r="AW5" s="114">
        <f>AW8</f>
        <v>-3</v>
      </c>
    </row>
    <row r="6" spans="1:49" ht="30" customHeight="1">
      <c r="B6" s="55"/>
      <c r="C6" s="56"/>
      <c r="W6" s="58"/>
      <c r="AR6" s="57"/>
      <c r="AS6" s="57"/>
      <c r="AT6" s="57"/>
      <c r="AU6" s="57"/>
      <c r="AV6" s="57"/>
      <c r="AW6" s="55"/>
    </row>
    <row r="7" spans="1:49" s="112" customFormat="1" ht="30" customHeight="1">
      <c r="A7" s="110"/>
      <c r="B7" s="252" t="s">
        <v>373</v>
      </c>
      <c r="C7" s="253"/>
      <c r="D7" s="253"/>
      <c r="E7" s="253"/>
      <c r="F7" s="254"/>
      <c r="G7" s="111">
        <f>'AOTE Army'!P4</f>
        <v>170</v>
      </c>
      <c r="I7" s="252" t="s">
        <v>558</v>
      </c>
      <c r="J7" s="253"/>
      <c r="K7" s="253"/>
      <c r="L7" s="253"/>
      <c r="M7" s="254"/>
      <c r="N7" s="111">
        <f>'AOTE Army'!AF4</f>
        <v>244</v>
      </c>
      <c r="P7" s="252" t="s">
        <v>371</v>
      </c>
      <c r="Q7" s="253"/>
      <c r="R7" s="253"/>
      <c r="S7" s="253"/>
      <c r="T7" s="254"/>
      <c r="U7" s="111">
        <v>375</v>
      </c>
      <c r="W7" s="245" t="s">
        <v>521</v>
      </c>
      <c r="X7" s="245"/>
      <c r="Y7" s="245"/>
      <c r="Z7" s="245"/>
      <c r="AA7" s="245"/>
      <c r="AB7" s="111">
        <v>190</v>
      </c>
      <c r="AC7" s="113"/>
      <c r="AD7" s="252" t="s">
        <v>610</v>
      </c>
      <c r="AE7" s="253"/>
      <c r="AF7" s="253"/>
      <c r="AG7" s="253"/>
      <c r="AH7" s="254"/>
      <c r="AI7" s="111">
        <v>155</v>
      </c>
      <c r="AK7" s="252" t="s">
        <v>599</v>
      </c>
      <c r="AL7" s="253"/>
      <c r="AM7" s="253"/>
      <c r="AN7" s="253"/>
      <c r="AO7" s="254"/>
      <c r="AP7" s="111">
        <v>251</v>
      </c>
      <c r="AR7" s="252" t="s">
        <v>318</v>
      </c>
      <c r="AS7" s="253"/>
      <c r="AT7" s="253"/>
      <c r="AU7" s="253"/>
      <c r="AV7" s="254"/>
      <c r="AW7" s="111">
        <v>475</v>
      </c>
    </row>
    <row r="8" spans="1:49" s="112" customFormat="1" ht="30" customHeight="1">
      <c r="A8" s="110"/>
      <c r="B8" s="255"/>
      <c r="C8" s="256"/>
      <c r="D8" s="256"/>
      <c r="E8" s="256"/>
      <c r="F8" s="257"/>
      <c r="G8" s="114">
        <f>'AOTE Army'!P5</f>
        <v>-2</v>
      </c>
      <c r="I8" s="217" t="s">
        <v>511</v>
      </c>
      <c r="J8" s="217" t="s">
        <v>512</v>
      </c>
      <c r="K8" s="217" t="s">
        <v>513</v>
      </c>
      <c r="L8" s="217" t="s">
        <v>513</v>
      </c>
      <c r="M8" s="217" t="s">
        <v>513</v>
      </c>
      <c r="N8" s="114">
        <f>'AOTE Army'!AF5</f>
        <v>0</v>
      </c>
      <c r="P8" s="220" t="s">
        <v>369</v>
      </c>
      <c r="Q8" s="218" t="s">
        <v>165</v>
      </c>
      <c r="R8" s="218" t="s">
        <v>168</v>
      </c>
      <c r="S8" s="218"/>
      <c r="T8" s="218"/>
      <c r="U8" s="114">
        <v>2</v>
      </c>
      <c r="W8" s="218" t="s">
        <v>239</v>
      </c>
      <c r="X8" s="218" t="s">
        <v>168</v>
      </c>
      <c r="Y8" s="218" t="s">
        <v>168</v>
      </c>
      <c r="Z8" s="218"/>
      <c r="AA8" s="218"/>
      <c r="AB8" s="114">
        <v>-1</v>
      </c>
      <c r="AC8" s="116"/>
      <c r="AD8" s="255"/>
      <c r="AE8" s="256"/>
      <c r="AF8" s="256"/>
      <c r="AG8" s="256"/>
      <c r="AH8" s="257"/>
      <c r="AI8" s="114">
        <v>0</v>
      </c>
      <c r="AK8" s="275"/>
      <c r="AL8" s="276"/>
      <c r="AM8" s="276"/>
      <c r="AN8" s="276"/>
      <c r="AO8" s="276"/>
      <c r="AP8" s="114">
        <v>0</v>
      </c>
      <c r="AR8" s="286"/>
      <c r="AS8" s="287"/>
      <c r="AT8" s="287"/>
      <c r="AU8" s="287"/>
      <c r="AV8" s="288"/>
      <c r="AW8" s="114">
        <v>-3</v>
      </c>
    </row>
    <row r="9" spans="1:49" s="112" customFormat="1" ht="30" customHeight="1">
      <c r="A9" s="110"/>
      <c r="B9" s="258"/>
      <c r="C9" s="259"/>
      <c r="D9" s="259"/>
      <c r="E9" s="259"/>
      <c r="F9" s="260"/>
      <c r="P9" s="218"/>
      <c r="Q9" s="218"/>
      <c r="R9" s="218"/>
      <c r="S9" s="218"/>
      <c r="T9" s="218"/>
      <c r="AB9" s="116"/>
      <c r="AC9" s="116"/>
      <c r="AD9" s="258"/>
      <c r="AE9" s="259"/>
      <c r="AF9" s="259"/>
      <c r="AG9" s="259"/>
      <c r="AH9" s="260"/>
      <c r="AK9" s="276"/>
      <c r="AL9" s="276"/>
      <c r="AM9" s="276"/>
      <c r="AN9" s="276"/>
      <c r="AO9" s="276"/>
      <c r="AP9" s="116"/>
      <c r="AQ9" s="110"/>
      <c r="AR9" s="289"/>
      <c r="AS9" s="290"/>
      <c r="AT9" s="290"/>
      <c r="AU9" s="290"/>
      <c r="AV9" s="291"/>
      <c r="AW9" s="110"/>
    </row>
    <row r="10" spans="1:49" s="112" customFormat="1" ht="30" customHeight="1">
      <c r="I10" s="252" t="s">
        <v>484</v>
      </c>
      <c r="J10" s="253"/>
      <c r="K10" s="253"/>
      <c r="L10" s="253"/>
      <c r="M10" s="254"/>
      <c r="N10" s="111">
        <v>315</v>
      </c>
      <c r="P10" s="218" t="s">
        <v>239</v>
      </c>
      <c r="Q10" s="218" t="s">
        <v>165</v>
      </c>
      <c r="R10" s="218" t="s">
        <v>168</v>
      </c>
      <c r="S10" s="218"/>
      <c r="T10" s="218"/>
      <c r="AD10" s="116"/>
      <c r="AE10" s="116"/>
      <c r="AF10" s="116"/>
      <c r="AG10" s="116"/>
      <c r="AH10" s="116"/>
    </row>
    <row r="11" spans="1:49" s="112" customFormat="1" ht="30" customHeight="1">
      <c r="B11" s="261" t="s">
        <v>374</v>
      </c>
      <c r="C11" s="262"/>
      <c r="D11" s="262"/>
      <c r="E11" s="262"/>
      <c r="F11" s="263"/>
      <c r="G11" s="111">
        <f>'AOTE Army'!P45</f>
        <v>310</v>
      </c>
      <c r="I11" s="142" t="s">
        <v>514</v>
      </c>
      <c r="J11" s="142" t="s">
        <v>483</v>
      </c>
      <c r="K11" s="142" t="s">
        <v>483</v>
      </c>
      <c r="L11" s="142" t="s">
        <v>483</v>
      </c>
      <c r="M11" s="142" t="s">
        <v>483</v>
      </c>
      <c r="N11" s="114">
        <f>'AOTE Army'!AF71</f>
        <v>-1</v>
      </c>
      <c r="P11" s="218"/>
      <c r="Q11" s="218"/>
      <c r="R11" s="218"/>
      <c r="S11" s="218"/>
      <c r="T11" s="218"/>
      <c r="W11" s="57"/>
      <c r="X11" s="57"/>
      <c r="AC11" s="113"/>
      <c r="AD11" s="252" t="s">
        <v>611</v>
      </c>
      <c r="AE11" s="253"/>
      <c r="AF11" s="253"/>
      <c r="AG11" s="253"/>
      <c r="AH11" s="254"/>
      <c r="AI11" s="111">
        <v>100</v>
      </c>
      <c r="AK11" s="119"/>
      <c r="AL11" s="119"/>
      <c r="AM11" s="119"/>
      <c r="AN11" s="119"/>
      <c r="AO11" s="119"/>
    </row>
    <row r="12" spans="1:49" s="112" customFormat="1" ht="30" customHeight="1">
      <c r="C12" s="219" t="s">
        <v>509</v>
      </c>
      <c r="D12" s="219" t="s">
        <v>510</v>
      </c>
      <c r="E12" s="219" t="s">
        <v>508</v>
      </c>
      <c r="G12" s="114">
        <f>'AOTE Army'!P46</f>
        <v>-2</v>
      </c>
      <c r="I12" s="142" t="s">
        <v>667</v>
      </c>
      <c r="J12" s="142" t="s">
        <v>667</v>
      </c>
      <c r="K12" s="142" t="s">
        <v>667</v>
      </c>
      <c r="L12" s="142" t="s">
        <v>667</v>
      </c>
      <c r="M12" s="119"/>
      <c r="W12" s="57"/>
      <c r="X12" s="57"/>
      <c r="Y12" s="57"/>
      <c r="Z12" s="57"/>
      <c r="AA12" s="57"/>
      <c r="AB12" s="57"/>
      <c r="AC12" s="116"/>
      <c r="AD12" s="255"/>
      <c r="AE12" s="256"/>
      <c r="AF12" s="256"/>
      <c r="AG12" s="256"/>
      <c r="AH12" s="257"/>
      <c r="AI12" s="114">
        <v>0</v>
      </c>
      <c r="AK12" s="119"/>
      <c r="AL12" s="119"/>
      <c r="AM12" s="119"/>
      <c r="AN12" s="119"/>
      <c r="AO12" s="119"/>
    </row>
    <row r="13" spans="1:49" s="112" customFormat="1" ht="30" customHeight="1">
      <c r="C13" s="142" t="s">
        <v>508</v>
      </c>
      <c r="D13" s="142" t="s">
        <v>508</v>
      </c>
      <c r="E13" s="142" t="s">
        <v>508</v>
      </c>
      <c r="F13" s="116"/>
      <c r="P13" s="261" t="s">
        <v>603</v>
      </c>
      <c r="Q13" s="262"/>
      <c r="R13" s="262"/>
      <c r="S13" s="262"/>
      <c r="T13" s="263"/>
      <c r="U13" s="111">
        <v>185</v>
      </c>
      <c r="W13" s="57"/>
      <c r="X13" s="57"/>
      <c r="Y13" s="57"/>
      <c r="Z13" s="57"/>
      <c r="AA13" s="57"/>
      <c r="AB13" s="57"/>
      <c r="AC13" s="116"/>
      <c r="AD13" s="258"/>
      <c r="AE13" s="259"/>
      <c r="AF13" s="259"/>
      <c r="AG13" s="259"/>
      <c r="AH13" s="260"/>
      <c r="AK13" s="119"/>
      <c r="AL13" s="119"/>
      <c r="AM13" s="119"/>
      <c r="AN13" s="119"/>
      <c r="AO13" s="119"/>
      <c r="AP13" s="119"/>
    </row>
    <row r="14" spans="1:49" s="112" customFormat="1" ht="30" customHeight="1">
      <c r="B14" s="119"/>
      <c r="C14" s="126"/>
      <c r="D14" s="119"/>
      <c r="I14" s="119"/>
      <c r="J14" s="119"/>
      <c r="K14" s="119"/>
      <c r="L14" s="119"/>
      <c r="M14" s="119"/>
      <c r="N14" s="119"/>
      <c r="P14" s="218" t="s">
        <v>239</v>
      </c>
      <c r="Q14" s="115" t="s">
        <v>165</v>
      </c>
      <c r="R14" s="115" t="s">
        <v>168</v>
      </c>
      <c r="S14" s="115"/>
      <c r="T14" s="115"/>
      <c r="U14" s="114">
        <v>1</v>
      </c>
      <c r="W14" s="57"/>
      <c r="X14" s="57"/>
      <c r="Y14" s="57"/>
      <c r="Z14" s="57"/>
      <c r="AA14" s="57"/>
      <c r="AB14" s="57"/>
      <c r="AK14" s="119"/>
      <c r="AL14" s="119"/>
      <c r="AM14" s="119"/>
      <c r="AN14" s="119"/>
      <c r="AO14" s="119"/>
      <c r="AP14" s="119"/>
    </row>
    <row r="15" spans="1:49" s="112" customFormat="1" ht="30" customHeight="1">
      <c r="B15" s="117"/>
      <c r="C15" s="118" t="s">
        <v>28</v>
      </c>
      <c r="D15" s="119"/>
      <c r="F15" s="111"/>
      <c r="G15" s="112" t="s">
        <v>480</v>
      </c>
      <c r="I15" s="119"/>
      <c r="J15" s="119"/>
      <c r="K15" s="119"/>
      <c r="L15" s="119"/>
      <c r="M15" s="119"/>
      <c r="N15" s="119"/>
      <c r="P15" s="115"/>
      <c r="Q15" s="115"/>
      <c r="R15" s="115"/>
      <c r="S15" s="115"/>
      <c r="T15" s="115"/>
      <c r="W15" s="57"/>
      <c r="X15" s="57"/>
      <c r="Y15" s="57"/>
      <c r="Z15" s="57"/>
      <c r="AA15" s="57"/>
      <c r="AB15" s="57"/>
      <c r="AC15" s="113"/>
      <c r="AI15" s="119"/>
      <c r="AK15" s="119"/>
      <c r="AL15" s="119"/>
      <c r="AM15" s="119"/>
      <c r="AN15" s="119"/>
      <c r="AO15" s="119"/>
      <c r="AP15" s="119"/>
    </row>
    <row r="16" spans="1:49" s="112" customFormat="1" ht="30" customHeight="1">
      <c r="B16" s="122"/>
      <c r="C16" s="118" t="s">
        <v>29</v>
      </c>
      <c r="D16" s="119"/>
      <c r="F16" s="114"/>
      <c r="G16" s="112" t="s">
        <v>481</v>
      </c>
      <c r="I16" s="119"/>
      <c r="J16" s="119"/>
      <c r="K16" s="119"/>
      <c r="L16" s="119"/>
      <c r="M16" s="119"/>
      <c r="N16" s="119"/>
      <c r="W16" s="57"/>
      <c r="X16" s="57"/>
      <c r="Y16" s="57"/>
      <c r="Z16" s="57"/>
      <c r="AA16" s="57"/>
      <c r="AB16" s="57"/>
      <c r="AC16" s="116"/>
      <c r="AI16" s="119"/>
      <c r="AK16" s="119"/>
      <c r="AL16" s="119"/>
      <c r="AM16" s="119"/>
      <c r="AN16" s="119"/>
      <c r="AO16" s="119"/>
      <c r="AP16" s="119"/>
    </row>
    <row r="17" spans="1:48" s="112" customFormat="1" ht="30" customHeight="1">
      <c r="B17" s="115"/>
      <c r="C17" s="118" t="s">
        <v>163</v>
      </c>
      <c r="I17" s="56"/>
      <c r="J17" s="56"/>
      <c r="K17" s="56"/>
      <c r="L17" s="56"/>
      <c r="M17" s="56"/>
      <c r="N17" s="56"/>
      <c r="P17" s="252" t="s">
        <v>476</v>
      </c>
      <c r="Q17" s="253"/>
      <c r="R17" s="253"/>
      <c r="S17" s="253"/>
      <c r="T17" s="254"/>
      <c r="U17" s="111">
        <v>145</v>
      </c>
      <c r="W17" s="57"/>
      <c r="X17" s="57"/>
      <c r="Y17" s="57"/>
      <c r="Z17" s="57"/>
      <c r="AA17" s="57"/>
      <c r="AB17" s="57"/>
      <c r="AC17" s="116"/>
      <c r="AI17" s="119"/>
      <c r="AK17" s="119"/>
      <c r="AL17" s="119"/>
      <c r="AM17" s="119"/>
      <c r="AN17" s="119"/>
      <c r="AO17" s="119"/>
      <c r="AP17" s="119"/>
    </row>
    <row r="18" spans="1:48" s="112" customFormat="1" ht="30" customHeight="1">
      <c r="B18" s="125"/>
      <c r="C18" s="118" t="s">
        <v>164</v>
      </c>
      <c r="F18" s="119"/>
      <c r="I18" s="56"/>
      <c r="J18" s="56"/>
      <c r="K18" s="56"/>
      <c r="L18" s="56"/>
      <c r="M18" s="56"/>
      <c r="N18" s="56"/>
      <c r="P18" s="255" t="s">
        <v>588</v>
      </c>
      <c r="Q18" s="256"/>
      <c r="R18" s="256"/>
      <c r="S18" s="256"/>
      <c r="T18" s="257"/>
      <c r="U18" s="114">
        <v>0</v>
      </c>
      <c r="W18" s="57"/>
      <c r="X18" s="57"/>
      <c r="Y18" s="57"/>
      <c r="Z18" s="57"/>
      <c r="AA18" s="57"/>
      <c r="AB18" s="57"/>
      <c r="AI18" s="119"/>
      <c r="AK18" s="119"/>
      <c r="AL18" s="119"/>
      <c r="AM18" s="119"/>
      <c r="AN18" s="119"/>
      <c r="AO18" s="119"/>
      <c r="AP18" s="119"/>
    </row>
    <row r="19" spans="1:48" s="112" customFormat="1" ht="30" customHeight="1">
      <c r="B19" s="121"/>
      <c r="C19" s="123" t="s">
        <v>368</v>
      </c>
      <c r="F19" s="119"/>
      <c r="I19" s="56"/>
      <c r="J19" s="56"/>
      <c r="K19" s="56"/>
      <c r="L19" s="56"/>
      <c r="M19" s="56"/>
      <c r="N19" s="56"/>
      <c r="P19" s="258"/>
      <c r="Q19" s="259"/>
      <c r="R19" s="259"/>
      <c r="S19" s="259"/>
      <c r="T19" s="260"/>
      <c r="W19" s="57"/>
      <c r="X19" s="57"/>
      <c r="Y19" s="57"/>
      <c r="Z19" s="57"/>
      <c r="AA19" s="57"/>
      <c r="AB19" s="57"/>
      <c r="AC19" s="116"/>
      <c r="AI19" s="119"/>
      <c r="AK19" s="119"/>
      <c r="AL19" s="119"/>
      <c r="AM19" s="119"/>
      <c r="AN19" s="119"/>
      <c r="AO19" s="119"/>
      <c r="AP19" s="119"/>
    </row>
    <row r="20" spans="1:48" s="112" customFormat="1" ht="30" customHeight="1">
      <c r="F20" s="119"/>
      <c r="I20" s="56"/>
      <c r="J20" s="56"/>
      <c r="K20" s="56"/>
      <c r="L20" s="56"/>
      <c r="M20" s="56"/>
      <c r="N20" s="56"/>
      <c r="P20" s="57"/>
      <c r="Q20" s="57"/>
      <c r="R20" s="57"/>
      <c r="S20" s="57"/>
      <c r="T20" s="57"/>
      <c r="U20" s="57"/>
      <c r="W20" s="57"/>
      <c r="X20" s="57"/>
      <c r="Y20" s="57"/>
      <c r="Z20" s="57"/>
      <c r="AA20" s="57"/>
      <c r="AB20" s="57"/>
      <c r="AC20" s="116"/>
      <c r="AK20" s="119"/>
      <c r="AL20" s="119"/>
      <c r="AM20" s="119"/>
      <c r="AN20" s="119"/>
      <c r="AO20" s="119"/>
      <c r="AP20" s="119"/>
    </row>
    <row r="21" spans="1:48" s="112" customFormat="1" ht="30" customHeight="1">
      <c r="B21" s="119"/>
      <c r="C21" s="119"/>
      <c r="D21" s="119"/>
      <c r="E21" s="119"/>
      <c r="F21" s="119"/>
      <c r="I21" s="56"/>
      <c r="J21" s="56"/>
      <c r="K21" s="56"/>
      <c r="L21" s="56"/>
      <c r="M21" s="56"/>
      <c r="N21" s="56"/>
      <c r="P21" s="57"/>
      <c r="Q21" s="57"/>
      <c r="R21" s="57"/>
      <c r="S21" s="57"/>
      <c r="T21" s="57"/>
      <c r="U21" s="57"/>
      <c r="W21" s="57"/>
      <c r="X21" s="57"/>
      <c r="Y21" s="57"/>
      <c r="Z21" s="57"/>
      <c r="AA21" s="57"/>
      <c r="AB21" s="57"/>
      <c r="AK21" s="119"/>
      <c r="AL21" s="119"/>
      <c r="AM21" s="119"/>
      <c r="AN21" s="119"/>
      <c r="AO21" s="119"/>
      <c r="AP21" s="119"/>
    </row>
    <row r="22" spans="1:48" s="112" customFormat="1" ht="30" customHeight="1">
      <c r="B22" s="119"/>
      <c r="C22" s="126"/>
      <c r="D22" s="119"/>
      <c r="E22" s="119"/>
      <c r="F22" s="119"/>
      <c r="I22" s="56"/>
      <c r="J22" s="56"/>
      <c r="K22" s="56"/>
      <c r="L22" s="56"/>
      <c r="M22" s="56"/>
      <c r="N22" s="56"/>
      <c r="P22" s="57"/>
      <c r="Q22" s="57"/>
      <c r="R22" s="57"/>
      <c r="S22" s="57"/>
      <c r="T22" s="57"/>
      <c r="U22" s="57"/>
      <c r="W22" s="57"/>
      <c r="X22" s="57"/>
      <c r="Y22" s="57"/>
      <c r="Z22" s="57"/>
      <c r="AA22" s="57"/>
      <c r="AB22" s="57"/>
      <c r="AC22" s="113"/>
      <c r="AI22" s="119"/>
      <c r="AK22" s="119"/>
      <c r="AL22" s="119"/>
      <c r="AM22" s="119"/>
      <c r="AN22" s="119"/>
      <c r="AO22" s="119"/>
      <c r="AP22" s="119"/>
    </row>
    <row r="23" spans="1:48" s="119" customFormat="1" ht="30" customHeight="1">
      <c r="C23" s="126"/>
      <c r="G23" s="112"/>
      <c r="H23" s="112"/>
      <c r="I23" s="56"/>
      <c r="J23" s="56"/>
      <c r="K23" s="56"/>
      <c r="L23" s="56"/>
      <c r="M23" s="56"/>
      <c r="N23" s="56"/>
      <c r="O23" s="112"/>
      <c r="V23" s="112"/>
      <c r="W23" s="57"/>
      <c r="X23" s="57"/>
      <c r="Y23" s="57"/>
      <c r="Z23" s="57"/>
      <c r="AA23" s="57"/>
      <c r="AB23" s="57"/>
      <c r="AC23" s="116"/>
      <c r="AD23" s="112"/>
      <c r="AE23" s="112"/>
      <c r="AF23" s="112"/>
      <c r="AG23" s="112"/>
      <c r="AH23" s="112"/>
      <c r="AR23" s="112"/>
      <c r="AS23" s="112"/>
      <c r="AT23" s="112"/>
      <c r="AU23" s="112"/>
      <c r="AV23" s="112"/>
    </row>
    <row r="24" spans="1:48" s="119" customFormat="1" ht="30" customHeight="1">
      <c r="C24" s="126"/>
      <c r="G24" s="112"/>
      <c r="H24" s="112"/>
      <c r="I24" s="56"/>
      <c r="J24" s="56"/>
      <c r="K24" s="56"/>
      <c r="L24" s="56"/>
      <c r="M24" s="56"/>
      <c r="N24" s="56"/>
      <c r="O24" s="112"/>
      <c r="P24" s="57"/>
      <c r="Q24" s="57"/>
      <c r="R24" s="57"/>
      <c r="S24" s="57"/>
      <c r="T24" s="57"/>
      <c r="U24" s="57"/>
      <c r="V24" s="112"/>
      <c r="W24" s="57"/>
      <c r="X24" s="57"/>
      <c r="Y24" s="57"/>
      <c r="Z24" s="57"/>
      <c r="AA24" s="57"/>
      <c r="AB24" s="57"/>
      <c r="AC24" s="116"/>
      <c r="AD24" s="112"/>
      <c r="AE24" s="112"/>
      <c r="AF24" s="112"/>
      <c r="AG24" s="112"/>
      <c r="AH24" s="112"/>
      <c r="AK24" s="56"/>
      <c r="AL24" s="56"/>
      <c r="AM24" s="56"/>
      <c r="AN24" s="56"/>
      <c r="AO24" s="56"/>
      <c r="AP24" s="56"/>
      <c r="AR24" s="112"/>
      <c r="AS24" s="112"/>
      <c r="AT24" s="112"/>
      <c r="AU24" s="112"/>
      <c r="AV24" s="112"/>
    </row>
    <row r="25" spans="1:48" s="119" customFormat="1" ht="30" customHeight="1">
      <c r="C25" s="126"/>
      <c r="G25" s="112"/>
      <c r="H25" s="112"/>
      <c r="I25" s="56"/>
      <c r="J25" s="56"/>
      <c r="K25" s="56"/>
      <c r="L25" s="56"/>
      <c r="M25" s="56"/>
      <c r="N25" s="56"/>
      <c r="O25" s="112"/>
      <c r="P25" s="57"/>
      <c r="Q25" s="57"/>
      <c r="R25" s="57"/>
      <c r="S25" s="57"/>
      <c r="T25" s="57"/>
      <c r="U25" s="57"/>
      <c r="V25" s="112"/>
      <c r="W25" s="57"/>
      <c r="X25" s="57"/>
      <c r="Y25" s="57"/>
      <c r="Z25" s="57"/>
      <c r="AA25" s="57"/>
      <c r="AB25" s="57"/>
      <c r="AC25" s="112"/>
      <c r="AD25" s="112"/>
      <c r="AE25" s="112"/>
      <c r="AF25" s="112"/>
      <c r="AG25" s="112"/>
      <c r="AH25" s="112"/>
      <c r="AK25" s="56"/>
      <c r="AL25" s="56"/>
      <c r="AM25" s="56"/>
      <c r="AN25" s="56"/>
      <c r="AO25" s="56"/>
      <c r="AP25" s="56"/>
    </row>
    <row r="26" spans="1:48" s="119" customFormat="1" ht="30" customHeight="1">
      <c r="A26" s="126"/>
      <c r="C26" s="126"/>
      <c r="H26" s="112"/>
      <c r="I26" s="56"/>
      <c r="J26" s="56"/>
      <c r="K26" s="56"/>
      <c r="L26" s="56"/>
      <c r="M26" s="56"/>
      <c r="N26" s="56"/>
      <c r="O26" s="112"/>
      <c r="P26" s="57"/>
      <c r="Q26" s="57"/>
      <c r="R26" s="57"/>
      <c r="S26" s="57"/>
      <c r="T26" s="57"/>
      <c r="U26" s="57"/>
      <c r="V26" s="112"/>
      <c r="W26" s="57"/>
      <c r="X26" s="57"/>
      <c r="Y26" s="57"/>
      <c r="Z26" s="57"/>
      <c r="AA26" s="57"/>
      <c r="AB26" s="57"/>
      <c r="AC26" s="113"/>
      <c r="AD26" s="112"/>
      <c r="AE26" s="112"/>
      <c r="AF26" s="112"/>
      <c r="AG26" s="112"/>
      <c r="AH26" s="112"/>
      <c r="AK26" s="56"/>
      <c r="AL26" s="56"/>
      <c r="AM26" s="56"/>
      <c r="AN26" s="56"/>
      <c r="AO26" s="56"/>
      <c r="AP26" s="56"/>
    </row>
    <row r="27" spans="1:48" s="119" customFormat="1" ht="30" customHeight="1">
      <c r="A27" s="126"/>
      <c r="C27" s="126"/>
      <c r="H27" s="112"/>
      <c r="I27" s="56"/>
      <c r="J27" s="56"/>
      <c r="K27" s="56"/>
      <c r="L27" s="56"/>
      <c r="M27" s="56"/>
      <c r="N27" s="56"/>
      <c r="O27" s="112"/>
      <c r="P27" s="57"/>
      <c r="Q27" s="57"/>
      <c r="R27" s="57"/>
      <c r="S27" s="57"/>
      <c r="T27" s="57"/>
      <c r="U27" s="57"/>
      <c r="V27" s="112"/>
      <c r="W27" s="57"/>
      <c r="X27" s="57"/>
      <c r="Y27" s="57"/>
      <c r="Z27" s="57"/>
      <c r="AA27" s="57"/>
      <c r="AB27" s="57"/>
      <c r="AC27" s="116"/>
      <c r="AD27" s="112"/>
      <c r="AE27" s="112"/>
      <c r="AF27" s="112"/>
      <c r="AG27" s="112"/>
      <c r="AH27" s="112"/>
      <c r="AK27" s="56"/>
      <c r="AL27" s="56"/>
      <c r="AM27" s="56"/>
      <c r="AN27" s="56"/>
      <c r="AO27" s="56"/>
      <c r="AP27" s="56"/>
      <c r="AQ27" s="126"/>
    </row>
    <row r="28" spans="1:48" s="112" customFormat="1" ht="30" customHeight="1">
      <c r="A28" s="126"/>
      <c r="B28" s="119"/>
      <c r="C28" s="126"/>
      <c r="D28" s="119"/>
      <c r="E28" s="119"/>
      <c r="F28" s="119"/>
      <c r="G28" s="119"/>
      <c r="I28" s="56"/>
      <c r="J28" s="56"/>
      <c r="K28" s="56"/>
      <c r="L28" s="56"/>
      <c r="M28" s="56"/>
      <c r="N28" s="56"/>
      <c r="P28" s="57"/>
      <c r="Q28" s="57"/>
      <c r="R28" s="57"/>
      <c r="S28" s="57"/>
      <c r="T28" s="57"/>
      <c r="U28" s="57"/>
      <c r="W28" s="57"/>
      <c r="X28" s="57"/>
      <c r="Y28" s="57"/>
      <c r="Z28" s="57"/>
      <c r="AA28" s="57"/>
      <c r="AB28" s="57"/>
      <c r="AC28" s="116"/>
      <c r="AD28" s="57"/>
      <c r="AE28" s="57"/>
      <c r="AF28" s="57"/>
      <c r="AG28" s="57"/>
      <c r="AH28" s="57"/>
      <c r="AI28" s="56"/>
      <c r="AK28" s="56"/>
      <c r="AL28" s="56"/>
      <c r="AM28" s="56"/>
      <c r="AN28" s="56"/>
      <c r="AO28" s="56"/>
      <c r="AP28" s="56"/>
      <c r="AQ28" s="110"/>
      <c r="AR28" s="119"/>
      <c r="AS28" s="119"/>
      <c r="AT28" s="119"/>
      <c r="AU28" s="119"/>
      <c r="AV28" s="119"/>
    </row>
    <row r="29" spans="1:48" s="112" customFormat="1" ht="30" customHeight="1">
      <c r="A29" s="126"/>
      <c r="B29" s="119"/>
      <c r="C29" s="126"/>
      <c r="D29" s="119"/>
      <c r="E29" s="119"/>
      <c r="F29" s="119"/>
      <c r="G29" s="119"/>
      <c r="I29" s="56"/>
      <c r="J29" s="56"/>
      <c r="K29" s="56"/>
      <c r="L29" s="56"/>
      <c r="M29" s="56"/>
      <c r="N29" s="56"/>
      <c r="P29" s="57"/>
      <c r="Q29" s="57"/>
      <c r="R29" s="57"/>
      <c r="S29" s="57"/>
      <c r="T29" s="57"/>
      <c r="U29" s="57"/>
      <c r="W29" s="57"/>
      <c r="X29" s="57"/>
      <c r="Y29" s="57"/>
      <c r="Z29" s="57"/>
      <c r="AA29" s="57"/>
      <c r="AB29" s="57"/>
      <c r="AD29" s="57"/>
      <c r="AE29" s="57"/>
      <c r="AF29" s="57"/>
      <c r="AG29" s="57"/>
      <c r="AH29" s="57"/>
      <c r="AI29" s="56"/>
      <c r="AK29" s="56"/>
      <c r="AL29" s="56"/>
      <c r="AM29" s="56"/>
      <c r="AN29" s="56"/>
      <c r="AO29" s="56"/>
      <c r="AP29" s="56"/>
      <c r="AQ29" s="110"/>
      <c r="AR29" s="126"/>
      <c r="AS29" s="119"/>
      <c r="AT29" s="119"/>
      <c r="AU29" s="119"/>
      <c r="AV29" s="119"/>
    </row>
    <row r="30" spans="1:48" s="119" customFormat="1" ht="30" customHeight="1">
      <c r="A30" s="126"/>
      <c r="C30" s="126"/>
      <c r="I30" s="56"/>
      <c r="J30" s="56"/>
      <c r="K30" s="56"/>
      <c r="L30" s="56"/>
      <c r="M30" s="56"/>
      <c r="N30" s="56"/>
      <c r="P30" s="57"/>
      <c r="Q30" s="57"/>
      <c r="R30" s="57"/>
      <c r="S30" s="57"/>
      <c r="T30" s="57"/>
      <c r="U30" s="57"/>
      <c r="V30" s="112"/>
      <c r="W30" s="57"/>
      <c r="X30" s="57"/>
      <c r="Y30" s="57"/>
      <c r="Z30" s="57"/>
      <c r="AA30" s="57"/>
      <c r="AB30" s="57"/>
      <c r="AC30" s="112"/>
      <c r="AD30" s="57"/>
      <c r="AE30" s="57"/>
      <c r="AF30" s="57"/>
      <c r="AG30" s="57"/>
      <c r="AH30" s="57"/>
      <c r="AI30" s="56"/>
      <c r="AK30" s="56"/>
      <c r="AL30" s="56"/>
      <c r="AM30" s="56"/>
      <c r="AN30" s="56"/>
      <c r="AO30" s="56"/>
      <c r="AP30" s="56"/>
      <c r="AR30" s="110"/>
      <c r="AS30" s="112"/>
      <c r="AT30" s="112"/>
      <c r="AU30" s="112"/>
      <c r="AV30" s="112"/>
    </row>
    <row r="31" spans="1:48" s="119" customFormat="1" ht="30" customHeight="1">
      <c r="A31" s="126"/>
      <c r="C31" s="126"/>
      <c r="I31" s="56"/>
      <c r="J31" s="56"/>
      <c r="K31" s="56"/>
      <c r="L31" s="56"/>
      <c r="M31" s="56"/>
      <c r="N31" s="56"/>
      <c r="P31" s="57"/>
      <c r="Q31" s="57"/>
      <c r="R31" s="57"/>
      <c r="S31" s="57"/>
      <c r="T31" s="57"/>
      <c r="U31" s="57"/>
      <c r="V31" s="112"/>
      <c r="W31" s="57"/>
      <c r="X31" s="57"/>
      <c r="Y31" s="57"/>
      <c r="Z31" s="57"/>
      <c r="AA31" s="57"/>
      <c r="AB31" s="57"/>
      <c r="AC31" s="112"/>
      <c r="AD31" s="57"/>
      <c r="AE31" s="57"/>
      <c r="AF31" s="57"/>
      <c r="AG31" s="57"/>
      <c r="AH31" s="57"/>
      <c r="AI31" s="56"/>
      <c r="AK31" s="56"/>
      <c r="AL31" s="56"/>
      <c r="AM31" s="56"/>
      <c r="AN31" s="56"/>
      <c r="AO31" s="56"/>
      <c r="AP31" s="56"/>
      <c r="AR31" s="110"/>
      <c r="AS31" s="112"/>
      <c r="AT31" s="112"/>
      <c r="AU31" s="112"/>
      <c r="AV31" s="112"/>
    </row>
    <row r="32" spans="1:48" s="119" customFormat="1" ht="30" customHeight="1">
      <c r="A32" s="126"/>
      <c r="B32" s="56"/>
      <c r="C32" s="55"/>
      <c r="D32" s="56"/>
      <c r="E32" s="56"/>
      <c r="F32" s="56"/>
      <c r="G32" s="56"/>
      <c r="I32" s="56"/>
      <c r="J32" s="56"/>
      <c r="K32" s="56"/>
      <c r="L32" s="56"/>
      <c r="M32" s="56"/>
      <c r="N32" s="56"/>
      <c r="P32" s="57"/>
      <c r="Q32" s="57"/>
      <c r="R32" s="57"/>
      <c r="S32" s="57"/>
      <c r="T32" s="57"/>
      <c r="U32" s="57"/>
      <c r="V32" s="112"/>
      <c r="W32" s="57"/>
      <c r="X32" s="57"/>
      <c r="Y32" s="57"/>
      <c r="Z32" s="57"/>
      <c r="AA32" s="57"/>
      <c r="AB32" s="57"/>
      <c r="AC32" s="112"/>
      <c r="AD32" s="57"/>
      <c r="AE32" s="57"/>
      <c r="AF32" s="57"/>
      <c r="AG32" s="57"/>
      <c r="AH32" s="57"/>
      <c r="AI32" s="56"/>
      <c r="AK32" s="56"/>
      <c r="AL32" s="56"/>
      <c r="AM32" s="56"/>
      <c r="AN32" s="56"/>
      <c r="AO32" s="56"/>
      <c r="AP32" s="56"/>
    </row>
    <row r="33" spans="1:48" s="119" customFormat="1" ht="30" customHeight="1">
      <c r="A33" s="126"/>
      <c r="B33" s="56"/>
      <c r="C33" s="55"/>
      <c r="D33" s="56"/>
      <c r="E33" s="56"/>
      <c r="F33" s="56"/>
      <c r="G33" s="56"/>
      <c r="I33" s="56"/>
      <c r="J33" s="56"/>
      <c r="K33" s="56"/>
      <c r="L33" s="56"/>
      <c r="M33" s="56"/>
      <c r="N33" s="56"/>
      <c r="P33" s="57"/>
      <c r="Q33" s="57"/>
      <c r="R33" s="57"/>
      <c r="S33" s="57"/>
      <c r="T33" s="57"/>
      <c r="U33" s="57"/>
      <c r="V33" s="112"/>
      <c r="W33" s="57"/>
      <c r="X33" s="57"/>
      <c r="Y33" s="57"/>
      <c r="Z33" s="57"/>
      <c r="AA33" s="57"/>
      <c r="AB33" s="57"/>
      <c r="AC33" s="112"/>
      <c r="AD33" s="57"/>
      <c r="AE33" s="57"/>
      <c r="AF33" s="57"/>
      <c r="AG33" s="57"/>
      <c r="AH33" s="57"/>
      <c r="AI33" s="56"/>
      <c r="AK33" s="56"/>
      <c r="AL33" s="56"/>
      <c r="AM33" s="56"/>
      <c r="AN33" s="56"/>
      <c r="AO33" s="56"/>
      <c r="AP33" s="56"/>
    </row>
    <row r="34" spans="1:48" s="119" customFormat="1" ht="30" customHeight="1">
      <c r="A34" s="126"/>
      <c r="B34" s="56"/>
      <c r="C34" s="55"/>
      <c r="D34" s="56"/>
      <c r="E34" s="56"/>
      <c r="F34" s="56"/>
      <c r="G34" s="56"/>
      <c r="I34" s="56"/>
      <c r="J34" s="56"/>
      <c r="K34" s="56"/>
      <c r="L34" s="56"/>
      <c r="M34" s="56"/>
      <c r="N34" s="56"/>
      <c r="P34" s="57"/>
      <c r="Q34" s="57"/>
      <c r="R34" s="57"/>
      <c r="S34" s="57"/>
      <c r="T34" s="57"/>
      <c r="U34" s="57"/>
      <c r="V34" s="112"/>
      <c r="W34" s="57"/>
      <c r="X34" s="57"/>
      <c r="Y34" s="57"/>
      <c r="Z34" s="57"/>
      <c r="AA34" s="57"/>
      <c r="AB34" s="57"/>
      <c r="AC34" s="112"/>
      <c r="AD34" s="57"/>
      <c r="AE34" s="57"/>
      <c r="AF34" s="57"/>
      <c r="AG34" s="57"/>
      <c r="AH34" s="57"/>
      <c r="AI34" s="56"/>
      <c r="AK34" s="56"/>
      <c r="AL34" s="56"/>
      <c r="AM34" s="56"/>
      <c r="AN34" s="56"/>
      <c r="AO34" s="56"/>
      <c r="AP34" s="56"/>
    </row>
    <row r="35" spans="1:48" s="119" customFormat="1" ht="30" customHeight="1">
      <c r="A35" s="126"/>
      <c r="B35" s="56"/>
      <c r="C35" s="55"/>
      <c r="D35" s="56"/>
      <c r="E35" s="56"/>
      <c r="F35" s="56"/>
      <c r="G35" s="56"/>
      <c r="I35" s="56"/>
      <c r="J35" s="56"/>
      <c r="K35" s="56"/>
      <c r="L35" s="56"/>
      <c r="M35" s="56"/>
      <c r="N35" s="56"/>
      <c r="P35" s="57"/>
      <c r="Q35" s="57"/>
      <c r="R35" s="57"/>
      <c r="S35" s="57"/>
      <c r="T35" s="57"/>
      <c r="U35" s="57"/>
      <c r="V35" s="112"/>
      <c r="W35" s="57"/>
      <c r="X35" s="57"/>
      <c r="Y35" s="57"/>
      <c r="Z35" s="57"/>
      <c r="AA35" s="57"/>
      <c r="AB35" s="57"/>
      <c r="AC35" s="112"/>
      <c r="AD35" s="57"/>
      <c r="AE35" s="57"/>
      <c r="AF35" s="57"/>
      <c r="AG35" s="57"/>
      <c r="AH35" s="57"/>
      <c r="AI35" s="56"/>
      <c r="AK35" s="56"/>
      <c r="AL35" s="56"/>
      <c r="AM35" s="56"/>
      <c r="AN35" s="56"/>
      <c r="AO35" s="56"/>
      <c r="AP35" s="56"/>
    </row>
    <row r="36" spans="1:48" ht="30" customHeight="1">
      <c r="AR36" s="119"/>
      <c r="AS36" s="119"/>
      <c r="AT36" s="119"/>
      <c r="AU36" s="119"/>
      <c r="AV36" s="119"/>
    </row>
    <row r="37" spans="1:48" ht="30" customHeight="1">
      <c r="AR37" s="119"/>
      <c r="AS37" s="119"/>
      <c r="AT37" s="119"/>
      <c r="AU37" s="119"/>
      <c r="AV37" s="119"/>
    </row>
  </sheetData>
  <mergeCells count="26">
    <mergeCell ref="I10:M10"/>
    <mergeCell ref="B11:F11"/>
    <mergeCell ref="P17:T17"/>
    <mergeCell ref="P18:T19"/>
    <mergeCell ref="B7:F7"/>
    <mergeCell ref="AD11:AH11"/>
    <mergeCell ref="B8:F9"/>
    <mergeCell ref="AD12:AH13"/>
    <mergeCell ref="P13:T13"/>
    <mergeCell ref="AR7:AV7"/>
    <mergeCell ref="AD8:AH9"/>
    <mergeCell ref="AK8:AO9"/>
    <mergeCell ref="AR8:AV9"/>
    <mergeCell ref="I7:M7"/>
    <mergeCell ref="P7:T7"/>
    <mergeCell ref="W7:AA7"/>
    <mergeCell ref="AD7:AH7"/>
    <mergeCell ref="AK7:AO7"/>
    <mergeCell ref="B2:AW2"/>
    <mergeCell ref="B4:F4"/>
    <mergeCell ref="I4:M4"/>
    <mergeCell ref="P4:T4"/>
    <mergeCell ref="W4:AA4"/>
    <mergeCell ref="AD4:AH4"/>
    <mergeCell ref="AK4:AO4"/>
    <mergeCell ref="AR4:AV4"/>
  </mergeCells>
  <pageMargins left="0.7" right="0.7" top="0.75" bottom="0.75" header="0.3" footer="0.3"/>
  <pageSetup scale="52" orientation="landscape" horizontalDpi="4294967293" verticalDpi="4294967293" r:id="rId1"/>
</worksheet>
</file>

<file path=xl/worksheets/sheet9.xml><?xml version="1.0" encoding="utf-8"?>
<worksheet xmlns="http://schemas.openxmlformats.org/spreadsheetml/2006/main" xmlns:r="http://schemas.openxmlformats.org/officeDocument/2006/relationships">
  <dimension ref="A1:A17"/>
  <sheetViews>
    <sheetView workbookViewId="0">
      <selection activeCell="A5" sqref="A5"/>
    </sheetView>
  </sheetViews>
  <sheetFormatPr defaultRowHeight="14.4"/>
  <cols>
    <col min="1" max="1" width="17.33203125" bestFit="1" customWidth="1"/>
  </cols>
  <sheetData>
    <row r="1" spans="1:1">
      <c r="A1" s="181" t="s">
        <v>663</v>
      </c>
    </row>
    <row r="2" spans="1:1">
      <c r="A2" s="182" t="s">
        <v>662</v>
      </c>
    </row>
    <row r="3" spans="1:1">
      <c r="A3" s="183" t="s">
        <v>661</v>
      </c>
    </row>
    <row r="4" spans="1:1">
      <c r="A4" s="182" t="s">
        <v>664</v>
      </c>
    </row>
    <row r="5" spans="1:1">
      <c r="A5" s="176" t="s">
        <v>660</v>
      </c>
    </row>
    <row r="6" spans="1:1">
      <c r="A6" s="175" t="s">
        <v>659</v>
      </c>
    </row>
    <row r="7" spans="1:1">
      <c r="A7" s="178" t="s">
        <v>658</v>
      </c>
    </row>
    <row r="8" spans="1:1">
      <c r="A8" t="s">
        <v>657</v>
      </c>
    </row>
    <row r="9" spans="1:1">
      <c r="A9" s="186" t="s">
        <v>654</v>
      </c>
    </row>
    <row r="10" spans="1:1">
      <c r="A10" s="187" t="s">
        <v>653</v>
      </c>
    </row>
    <row r="11" spans="1:1">
      <c r="A11" s="185" t="s">
        <v>656</v>
      </c>
    </row>
    <row r="12" spans="1:1">
      <c r="A12" s="177" t="s">
        <v>655</v>
      </c>
    </row>
    <row r="13" spans="1:1">
      <c r="A13" s="180" t="s">
        <v>652</v>
      </c>
    </row>
    <row r="14" spans="1:1">
      <c r="A14" s="174" t="s">
        <v>651</v>
      </c>
    </row>
    <row r="15" spans="1:1">
      <c r="A15" s="179" t="s">
        <v>650</v>
      </c>
    </row>
    <row r="16" spans="1:1">
      <c r="A16" s="184" t="s">
        <v>649</v>
      </c>
    </row>
    <row r="17" spans="1:1">
      <c r="A17" s="108" t="s">
        <v>648</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AOTE Painting Chart (March) (2)</vt:lpstr>
      <vt:lpstr>AOTE Army (1000v2)</vt:lpstr>
      <vt:lpstr>AOTE Painting Chart (1000v2)</vt:lpstr>
      <vt:lpstr>AOTE Army (2000 No SH)</vt:lpstr>
      <vt:lpstr>AOTE Painting Chart (2000 No S)</vt:lpstr>
      <vt:lpstr>AOTE Army (2000 w SH)</vt:lpstr>
      <vt:lpstr>AOTE Painting Chart (2000 w SH)</vt:lpstr>
      <vt:lpstr>AOTE Painting Chart (March)</vt:lpstr>
      <vt:lpstr>Paint Order</vt:lpstr>
      <vt:lpstr>Godhammer Schedule 2012</vt:lpstr>
      <vt:lpstr>AOTE Army</vt:lpstr>
      <vt:lpstr>AOTE Painting Chart</vt:lpstr>
      <vt:lpstr>Blank Roster</vt:lpstr>
      <vt:lpstr>Names</vt:lpstr>
      <vt:lpstr>Banners</vt:lpstr>
      <vt:lpstr>Cults</vt:lpstr>
      <vt:lpstr>Cult Spells for Army 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Fnord</dc:creator>
  <cp:lastModifiedBy>Fnord</cp:lastModifiedBy>
  <cp:lastPrinted>2011-11-19T15:07:02Z</cp:lastPrinted>
  <dcterms:created xsi:type="dcterms:W3CDTF">2008-05-09T17:59:31Z</dcterms:created>
  <dcterms:modified xsi:type="dcterms:W3CDTF">2011-11-19T17:47:19Z</dcterms:modified>
</cp:coreProperties>
</file>